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S:\EHLB\EHLB Staff Reports and Publications\_Papers &amp; Posters\IAQ 2021 - Ventilation and Filtration Considerations for Schools\2nd revision for safe schools team\ADA compliant versions\"/>
    </mc:Choice>
  </mc:AlternateContent>
  <xr:revisionPtr revIDLastSave="0" documentId="13_ncr:1_{69970177-042E-4BA8-BDEE-FA135E208D79}" xr6:coauthVersionLast="45" xr6:coauthVersionMax="45" xr10:uidLastSave="{00000000-0000-0000-0000-000000000000}"/>
  <bookViews>
    <workbookView xWindow="390" yWindow="390" windowWidth="19155" windowHeight="9705" tabRatio="758" xr2:uid="{00000000-000D-0000-FFFF-FFFF00000000}"/>
  </bookViews>
  <sheets>
    <sheet name="Disclaimer" sheetId="15" r:id="rId1"/>
    <sheet name="Example datasheet" sheetId="38" r:id="rId2"/>
    <sheet name="Example calculations" sheetId="40" r:id="rId3"/>
    <sheet name="Example outputs-total win area" sheetId="41" r:id="rId4"/>
    <sheet name="Blank datasheet" sheetId="45" r:id="rId5"/>
    <sheet name="Blank calculations" sheetId="47" r:id="rId6"/>
    <sheet name="Blank outputs-total win area" sheetId="48" r:id="rId7"/>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 i="41" l="1"/>
  <c r="A10" i="40"/>
  <c r="A11" i="40"/>
  <c r="A12" i="40"/>
  <c r="B10" i="40"/>
  <c r="B11" i="40"/>
  <c r="B12" i="40"/>
  <c r="B4" i="41"/>
  <c r="B3" i="47"/>
  <c r="B4" i="47"/>
  <c r="B5" i="47"/>
  <c r="B6" i="47"/>
  <c r="B7" i="47"/>
  <c r="B8" i="47"/>
  <c r="B9" i="47"/>
  <c r="B10" i="47"/>
  <c r="B11" i="47"/>
  <c r="B12" i="47"/>
  <c r="B3" i="48"/>
  <c r="B4" i="48"/>
  <c r="A3" i="47"/>
  <c r="A4" i="47"/>
  <c r="A5" i="47"/>
  <c r="A6" i="47"/>
  <c r="A7" i="47"/>
  <c r="A8" i="47"/>
  <c r="A9" i="47"/>
  <c r="A10" i="47"/>
  <c r="A11" i="47"/>
  <c r="A12" i="47"/>
  <c r="B3" i="40"/>
  <c r="B4" i="40"/>
  <c r="B5" i="40"/>
  <c r="B6" i="40"/>
  <c r="B7" i="40"/>
  <c r="B8" i="40"/>
  <c r="B9" i="40"/>
  <c r="A4" i="40"/>
  <c r="A5" i="40"/>
  <c r="A6" i="40"/>
  <c r="A7" i="40"/>
  <c r="A8" i="40"/>
  <c r="A9" i="40"/>
  <c r="A3" i="40"/>
</calcChain>
</file>

<file path=xl/sharedStrings.xml><?xml version="1.0" encoding="utf-8"?>
<sst xmlns="http://schemas.openxmlformats.org/spreadsheetml/2006/main" count="202" uniqueCount="37">
  <si>
    <t>Units</t>
  </si>
  <si>
    <t>Note</t>
  </si>
  <si>
    <t xml:space="preserve">Inspector's name: </t>
  </si>
  <si>
    <t>Date:</t>
  </si>
  <si>
    <t>Jane Jones</t>
  </si>
  <si>
    <t>unitless</t>
  </si>
  <si>
    <r>
      <t>ft</t>
    </r>
    <r>
      <rPr>
        <vertAlign val="superscript"/>
        <sz val="12"/>
        <rFont val="Arial"/>
        <family val="2"/>
      </rPr>
      <t>2</t>
    </r>
  </si>
  <si>
    <t xml:space="preserve">Classroom Window Openable Area Inspection Datasheet (using English units) </t>
  </si>
  <si>
    <t>inch</t>
  </si>
  <si>
    <t>No</t>
  </si>
  <si>
    <t>Yes</t>
  </si>
  <si>
    <r>
      <t xml:space="preserve">Openable area for each window is calculated as "Width or Swing- open distance" </t>
    </r>
    <r>
      <rPr>
        <sz val="12"/>
        <rFont val="Calibri"/>
        <family val="2"/>
      </rPr>
      <t>×</t>
    </r>
    <r>
      <rPr>
        <sz val="12"/>
        <rFont val="Arial"/>
        <family val="2"/>
      </rPr>
      <t xml:space="preserve"> "Height or Swing- open distance"</t>
    </r>
  </si>
  <si>
    <t>Classroom Name:</t>
  </si>
  <si>
    <t>If the window is unobstructed, enter "No" for "User Input 3". If the window is obstructed and can't open, enter "Yes" for "User Input 3" and then "0" for both "User Input 4" and "User Input 5".</t>
  </si>
  <si>
    <t xml:space="preserve"> Window Number</t>
  </si>
  <si>
    <t>Openable Window Area</t>
  </si>
  <si>
    <t>Output Parameter</t>
  </si>
  <si>
    <t>Calculated Value</t>
  </si>
  <si>
    <t xml:space="preserve">Total openable area for unobstructed windows </t>
  </si>
  <si>
    <t xml:space="preserve">Percentage of total window openable area to floor area </t>
  </si>
  <si>
    <r>
      <t>Disclaimer:  This spreadsheet is for illustrative purposes only. It demonstrates how to estimate total openable area of windows. For details of how to conduct DIY inspection for the area of openable windows in classrooms, see Appendix B of the IAQ report entitled "</t>
    </r>
    <r>
      <rPr>
        <i/>
        <sz val="12"/>
        <color theme="1"/>
        <rFont val="Arial"/>
        <family val="2"/>
      </rPr>
      <t>Ventilation and Filtration to Reduce Long-range Airborne Transmission of COVID-19 and Other Respiratory Infections: Considerations for Reopened Schools</t>
    </r>
    <r>
      <rPr>
        <sz val="12"/>
        <color theme="1"/>
        <rFont val="Arial"/>
        <family val="2"/>
      </rPr>
      <t>".</t>
    </r>
  </si>
  <si>
    <t>User Input 1: 
Room Floor Area</t>
  </si>
  <si>
    <t>User Input 2: 
Window Number</t>
  </si>
  <si>
    <t xml:space="preserve">User Input 3:
 Is window obstructed? (Yes or No) </t>
  </si>
  <si>
    <t>Units 
(input 1)</t>
  </si>
  <si>
    <t>Units
 (input 4)</t>
  </si>
  <si>
    <t>Units (input 5)</t>
  </si>
  <si>
    <t>no data</t>
  </si>
  <si>
    <r>
      <t xml:space="preserve">Estimated percentage of total openable window area to floor area: </t>
    </r>
    <r>
      <rPr>
        <b/>
        <sz val="12"/>
        <color rgb="FFC00000"/>
        <rFont val="Arial"/>
        <family val="2"/>
      </rPr>
      <t>Red – Model Outputs (Example)</t>
    </r>
  </si>
  <si>
    <r>
      <t>Note:</t>
    </r>
    <r>
      <rPr>
        <sz val="12"/>
        <color theme="1"/>
        <rFont val="Arial"/>
        <family val="2"/>
      </rPr>
      <t xml:space="preserve"> Title 24 requires that classrooms have windows with a total openable area of at least 4 percent of the floor area or a mechanical ventilation system with an outdoor air VR of at least 15 cfm/occupant or 0.15 cfm/ft</t>
    </r>
    <r>
      <rPr>
        <vertAlign val="superscript"/>
        <sz val="12"/>
        <color theme="1"/>
        <rFont val="Arial"/>
        <family val="2"/>
      </rPr>
      <t>2</t>
    </r>
    <r>
      <rPr>
        <sz val="12"/>
        <color theme="1"/>
        <rFont val="Arial"/>
        <family val="2"/>
      </rPr>
      <t>, whichever is greater.</t>
    </r>
  </si>
  <si>
    <r>
      <rPr>
        <sz val="12"/>
        <rFont val="Arial"/>
        <family val="2"/>
      </rPr>
      <t>ft</t>
    </r>
    <r>
      <rPr>
        <vertAlign val="superscript"/>
        <sz val="12"/>
        <rFont val="Arial"/>
        <family val="2"/>
      </rPr>
      <t>2</t>
    </r>
  </si>
  <si>
    <t>Calculated Values based on Example Datasheet (Example)</t>
  </si>
  <si>
    <t>Calculated Values based on Blank Datasheet</t>
  </si>
  <si>
    <t>User Input 4: Window Width or Swing-open distance</t>
  </si>
  <si>
    <t xml:space="preserve">User Input 5: 
Window Height or Swing-open distance </t>
  </si>
  <si>
    <r>
      <t>Information to be entered by field inspector:</t>
    </r>
    <r>
      <rPr>
        <b/>
        <sz val="12"/>
        <color rgb="FFC00000"/>
        <rFont val="Arial"/>
        <family val="2"/>
      </rPr>
      <t xml:space="preserve"> </t>
    </r>
    <r>
      <rPr>
        <b/>
        <sz val="12"/>
        <color theme="8" tint="-0.249977111117893"/>
        <rFont val="Arial"/>
        <family val="2"/>
      </rPr>
      <t xml:space="preserve"> Blue – User inputs (Example)</t>
    </r>
  </si>
  <si>
    <r>
      <t>Information to be entered by field inspector:</t>
    </r>
    <r>
      <rPr>
        <b/>
        <sz val="12"/>
        <color rgb="FFC00000"/>
        <rFont val="Arial"/>
        <family val="2"/>
      </rPr>
      <t xml:space="preserve">  </t>
    </r>
    <r>
      <rPr>
        <b/>
        <sz val="12"/>
        <color theme="8" tint="-0.249977111117893"/>
        <rFont val="Arial"/>
        <family val="2"/>
      </rPr>
      <t>Blue – User inputs (Blank datasheet)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</si>
</sst>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Calibri"/>
      <family val="2"/>
      <scheme val="minor"/>
    </font>
    <font>
      <sz val="10"/>
      <color rgb="FF000000"/>
      <name val="Arial"/>
      <family val="2"/>
    </font>
    <font>
      <sz val="12"/>
      <color theme="1"/>
      <name val="Arial"/>
      <family val="2"/>
    </font>
    <font>
      <sz val="20"/>
      <color theme="1"/>
      <name val="Arial"/>
      <family val="2"/>
    </font>
    <font>
      <b/>
      <sz val="12"/>
      <color theme="1"/>
      <name val="Arial"/>
      <family val="2"/>
    </font>
    <font>
      <b/>
      <sz val="12"/>
      <name val="Arial"/>
      <family val="2"/>
    </font>
    <font>
      <sz val="12"/>
      <name val="Arial"/>
      <family val="2"/>
    </font>
    <font>
      <sz val="12"/>
      <color theme="1"/>
      <name val="Calibri"/>
      <family val="2"/>
      <scheme val="minor"/>
    </font>
    <font>
      <b/>
      <sz val="12"/>
      <color rgb="FFC00000"/>
      <name val="Arial"/>
      <family val="2"/>
    </font>
    <font>
      <i/>
      <sz val="12"/>
      <color theme="1"/>
      <name val="Arial"/>
      <family val="2"/>
    </font>
    <font>
      <vertAlign val="superscript"/>
      <sz val="12"/>
      <name val="Arial"/>
      <family val="2"/>
    </font>
    <font>
      <b/>
      <sz val="11"/>
      <color theme="1"/>
      <name val="Calibri"/>
      <family val="2"/>
      <scheme val="minor"/>
    </font>
    <font>
      <sz val="12"/>
      <name val="Calibri"/>
      <family val="2"/>
    </font>
    <font>
      <sz val="11"/>
      <name val="Calibri"/>
      <family val="2"/>
      <scheme val="minor"/>
    </font>
    <font>
      <b/>
      <sz val="12"/>
      <color rgb="FF0070C0"/>
      <name val="Arial"/>
      <family val="2"/>
    </font>
    <font>
      <sz val="11"/>
      <color theme="0"/>
      <name val="Calibri"/>
      <family val="2"/>
      <scheme val="minor"/>
    </font>
    <font>
      <vertAlign val="superscript"/>
      <sz val="12"/>
      <color theme="1"/>
      <name val="Arial"/>
      <family val="2"/>
    </font>
    <font>
      <sz val="12"/>
      <color theme="0"/>
      <name val="Arial"/>
      <family val="2"/>
    </font>
    <font>
      <b/>
      <sz val="11"/>
      <color theme="0"/>
      <name val="Calibri"/>
      <family val="2"/>
      <scheme val="minor"/>
    </font>
    <font>
      <b/>
      <sz val="12"/>
      <color theme="0"/>
      <name val="Arial"/>
      <family val="2"/>
    </font>
    <font>
      <b/>
      <sz val="12"/>
      <color theme="8" tint="-0.249977111117893"/>
      <name val="Arial"/>
      <family val="2"/>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s>
  <cellStyleXfs count="2">
    <xf numFmtId="0" fontId="0" fillId="0" borderId="0"/>
    <xf numFmtId="0" fontId="1" fillId="0" borderId="0"/>
  </cellStyleXfs>
  <cellXfs count="51">
    <xf numFmtId="0" fontId="0" fillId="0" borderId="0" xfId="0"/>
    <xf numFmtId="0" fontId="3" fillId="0" borderId="0" xfId="0" applyFont="1" applyAlignment="1">
      <alignment horizontal="left" vertical="center" wrapText="1"/>
    </xf>
    <xf numFmtId="0" fontId="3" fillId="0" borderId="0" xfId="0" applyFont="1" applyAlignment="1">
      <alignment vertical="center"/>
    </xf>
    <xf numFmtId="0" fontId="2" fillId="0" borderId="0" xfId="0" applyFont="1" applyAlignment="1">
      <alignment horizontal="center" vertical="center" wrapText="1"/>
    </xf>
    <xf numFmtId="0" fontId="7" fillId="0" borderId="0" xfId="0" applyFont="1"/>
    <xf numFmtId="0" fontId="2" fillId="0" borderId="0" xfId="0" applyFont="1" applyAlignment="1">
      <alignment wrapText="1"/>
    </xf>
    <xf numFmtId="0" fontId="2" fillId="0" borderId="0" xfId="1" applyFont="1" applyFill="1" applyAlignment="1">
      <alignment wrapText="1"/>
    </xf>
    <xf numFmtId="0" fontId="7" fillId="0" borderId="0" xfId="0" applyFont="1" applyFill="1"/>
    <xf numFmtId="0" fontId="3" fillId="0" borderId="0" xfId="0" applyFont="1" applyAlignment="1">
      <alignment vertical="center" wrapText="1"/>
    </xf>
    <xf numFmtId="0" fontId="2" fillId="0" borderId="0" xfId="1" applyFont="1" applyFill="1" applyAlignment="1">
      <alignment vertical="center" wrapText="1"/>
    </xf>
    <xf numFmtId="0" fontId="5"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11" fillId="0" borderId="0" xfId="0" applyFont="1" applyAlignment="1">
      <alignment wrapText="1"/>
    </xf>
    <xf numFmtId="0" fontId="6" fillId="2" borderId="1" xfId="0" applyFont="1" applyFill="1" applyBorder="1" applyAlignment="1">
      <alignment horizontal="center" vertical="center" wrapText="1"/>
    </xf>
    <xf numFmtId="0" fontId="0" fillId="0" borderId="0" xfId="0" applyFill="1"/>
    <xf numFmtId="0" fontId="13" fillId="0" borderId="0" xfId="0" applyFont="1"/>
    <xf numFmtId="14" fontId="14" fillId="0" borderId="0" xfId="0" applyNumberFormat="1" applyFont="1" applyAlignment="1">
      <alignment horizontal="center" vertical="center"/>
    </xf>
    <xf numFmtId="49" fontId="14" fillId="0" borderId="0" xfId="0" applyNumberFormat="1" applyFont="1" applyAlignment="1">
      <alignment horizontal="center" vertical="center"/>
    </xf>
    <xf numFmtId="0" fontId="14" fillId="2" borderId="1" xfId="0" applyFont="1" applyFill="1" applyBorder="1" applyAlignment="1" applyProtection="1">
      <alignment horizontal="center" vertical="center" wrapText="1"/>
      <protection locked="0"/>
    </xf>
    <xf numFmtId="0" fontId="6" fillId="2" borderId="8" xfId="0" applyFont="1" applyFill="1" applyBorder="1" applyAlignment="1">
      <alignment horizontal="center" vertical="center" wrapText="1"/>
    </xf>
    <xf numFmtId="0" fontId="2" fillId="0" borderId="0" xfId="0" applyFont="1"/>
    <xf numFmtId="0" fontId="4" fillId="0" borderId="0" xfId="0" applyFont="1" applyAlignment="1">
      <alignment wrapText="1"/>
    </xf>
    <xf numFmtId="164" fontId="8" fillId="2" borderId="8" xfId="0" applyNumberFormat="1" applyFont="1" applyFill="1" applyBorder="1" applyAlignment="1" applyProtection="1">
      <alignment horizontal="center" vertical="center" wrapText="1"/>
      <protection locked="0"/>
    </xf>
    <xf numFmtId="0" fontId="6" fillId="2" borderId="9" xfId="0" applyFont="1" applyFill="1" applyBorder="1" applyAlignment="1">
      <alignment horizontal="center" vertical="center" wrapText="1"/>
    </xf>
    <xf numFmtId="0" fontId="4" fillId="0" borderId="0" xfId="0" applyFont="1" applyAlignment="1">
      <alignment vertical="top"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8" fillId="0" borderId="0" xfId="0" applyFont="1" applyAlignment="1">
      <alignment wrapText="1"/>
    </xf>
    <xf numFmtId="0" fontId="14" fillId="2" borderId="2" xfId="0" applyFont="1" applyFill="1" applyBorder="1" applyAlignment="1" applyProtection="1">
      <alignment horizontal="center" vertical="center" wrapText="1"/>
      <protection locked="0"/>
    </xf>
    <xf numFmtId="0" fontId="6" fillId="2" borderId="3" xfId="0" applyFont="1" applyFill="1" applyBorder="1" applyAlignment="1">
      <alignment horizontal="center" vertical="center" wrapText="1"/>
    </xf>
    <xf numFmtId="0" fontId="0" fillId="2" borderId="0" xfId="0" applyFill="1"/>
    <xf numFmtId="0" fontId="15" fillId="2" borderId="2" xfId="0" applyFont="1" applyFill="1" applyBorder="1" applyAlignment="1">
      <alignment horizontal="center"/>
    </xf>
    <xf numFmtId="0" fontId="14" fillId="2" borderId="2" xfId="0" applyFont="1" applyFill="1" applyBorder="1" applyAlignment="1">
      <alignment horizontal="center" vertical="center"/>
    </xf>
    <xf numFmtId="0" fontId="15" fillId="2" borderId="2" xfId="0" applyFont="1" applyFill="1" applyBorder="1"/>
    <xf numFmtId="14" fontId="20" fillId="0" borderId="0" xfId="0" applyNumberFormat="1" applyFont="1" applyAlignment="1">
      <alignment horizontal="center" vertical="center"/>
    </xf>
    <xf numFmtId="49" fontId="20" fillId="0" borderId="0" xfId="0" applyNumberFormat="1" applyFont="1" applyAlignment="1">
      <alignment horizontal="center" vertical="center"/>
    </xf>
    <xf numFmtId="0" fontId="20" fillId="2" borderId="2" xfId="0" applyFont="1" applyFill="1" applyBorder="1" applyAlignment="1" applyProtection="1">
      <alignment horizontal="center" vertical="center" wrapText="1"/>
      <protection locked="0"/>
    </xf>
    <xf numFmtId="0" fontId="20" fillId="2" borderId="1"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2" fillId="2" borderId="2" xfId="0" applyFont="1" applyFill="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2" fillId="2" borderId="7" xfId="0" applyFont="1" applyFill="1" applyBorder="1" applyAlignment="1">
      <alignment horizontal="center" vertical="center" wrapText="1"/>
    </xf>
    <xf numFmtId="0" fontId="6" fillId="2" borderId="2" xfId="0" applyFont="1" applyFill="1" applyBorder="1" applyAlignment="1">
      <alignment horizontal="center" vertical="center"/>
    </xf>
    <xf numFmtId="0" fontId="2" fillId="2" borderId="0" xfId="0" applyFont="1" applyFill="1"/>
    <xf numFmtId="0" fontId="17" fillId="2" borderId="2" xfId="0" applyFont="1" applyFill="1" applyBorder="1" applyAlignment="1">
      <alignment horizontal="center"/>
    </xf>
    <xf numFmtId="0" fontId="17" fillId="2" borderId="2" xfId="0" applyFont="1" applyFill="1" applyBorder="1"/>
    <xf numFmtId="0" fontId="5" fillId="2" borderId="7" xfId="0" applyFont="1" applyFill="1" applyBorder="1" applyAlignment="1" applyProtection="1">
      <alignment horizontal="center" vertical="center" wrapText="1"/>
      <protection locked="0"/>
    </xf>
    <xf numFmtId="0" fontId="5" fillId="2" borderId="8" xfId="0" applyFont="1" applyFill="1" applyBorder="1" applyAlignment="1" applyProtection="1">
      <alignment horizontal="center" vertical="center" wrapText="1"/>
      <protection locked="0"/>
    </xf>
  </cellXfs>
  <cellStyles count="2">
    <cellStyle name="Normal" xfId="0" builtinId="0"/>
    <cellStyle name="Normal_Sheet1" xfId="1" xr:uid="{00000000-0005-0000-0000-000002000000}"/>
  </cellStyles>
  <dxfs count="62">
    <dxf>
      <fill>
        <patternFill>
          <fgColor indexed="64"/>
          <bgColor theme="0"/>
        </patternFill>
      </fill>
    </dxf>
    <dxf>
      <fill>
        <patternFill>
          <fgColor indexed="64"/>
          <bgColor theme="0"/>
        </patternFill>
      </fill>
    </dxf>
    <dxf>
      <numFmt numFmtId="0" formatCode="General"/>
      <fill>
        <patternFill>
          <fgColor indexed="64"/>
          <bgColor theme="0"/>
        </patternFill>
      </fill>
    </dxf>
    <dxf>
      <fill>
        <patternFill>
          <fgColor indexed="64"/>
          <bgColor theme="0"/>
        </patternFill>
      </fill>
    </dxf>
    <dxf>
      <font>
        <b/>
        <i val="0"/>
        <strike val="0"/>
        <condense val="0"/>
        <extend val="0"/>
        <outline val="0"/>
        <shadow val="0"/>
        <u val="none"/>
        <vertAlign val="baseline"/>
        <sz val="12"/>
        <color theme="0"/>
        <name val="Arial"/>
        <family val="2"/>
        <scheme val="none"/>
      </font>
      <alignment horizontal="center" vertical="center" textRotation="0" wrapText="1" indent="0" justifyLastLine="0" shrinkToFit="0" readingOrder="0"/>
      <border diagonalUp="0" diagonalDown="0" outline="0">
        <left style="thin">
          <color auto="1"/>
        </left>
        <right style="thin">
          <color auto="1"/>
        </right>
        <top/>
        <bottom/>
      </border>
    </dxf>
    <dxf>
      <fill>
        <patternFill>
          <fgColor indexed="64"/>
          <bgColor theme="0"/>
        </patternFill>
      </fill>
    </dxf>
    <dxf>
      <font>
        <b val="0"/>
        <i val="0"/>
        <strike val="0"/>
        <condense val="0"/>
        <extend val="0"/>
        <outline val="0"/>
        <shadow val="0"/>
        <u val="none"/>
        <vertAlign val="baseline"/>
        <sz val="12"/>
        <color auto="1"/>
        <name val="Arial"/>
        <family val="2"/>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auto="1"/>
        <name val="Arial"/>
        <family val="2"/>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2"/>
        <color auto="1"/>
        <name val="Arial"/>
        <family val="2"/>
        <scheme val="none"/>
      </font>
      <numFmt numFmtId="0" formatCode="General"/>
      <fill>
        <patternFill patternType="none">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numFmt numFmtId="0" formatCode="General"/>
      <fill>
        <patternFill patternType="none">
          <fgColor indexed="64"/>
          <bgColor theme="0"/>
        </patternFill>
      </fill>
      <alignment horizontal="center" vertical="center" textRotation="0" wrapText="1" indent="0" justifyLastLine="0" shrinkToFit="0" readingOrder="0"/>
      <border diagonalUp="0" diagonalDown="0" outline="0">
        <left/>
        <right style="thin">
          <color auto="1"/>
        </right>
        <top style="thin">
          <color auto="1"/>
        </top>
        <bottom style="thin">
          <color auto="1"/>
        </bottom>
      </border>
      <protection locked="0" hidden="0"/>
    </dxf>
    <dxf>
      <font>
        <b/>
        <i val="0"/>
        <strike val="0"/>
        <condense val="0"/>
        <extend val="0"/>
        <outline val="0"/>
        <shadow val="0"/>
        <u val="none"/>
        <vertAlign val="baseline"/>
        <sz val="12"/>
        <color theme="0"/>
        <name val="Arial"/>
        <family val="2"/>
        <scheme val="none"/>
      </font>
      <alignment horizontal="center" vertical="center" textRotation="0" wrapText="1" indent="0" justifyLastLine="0" shrinkToFit="0" readingOrder="0"/>
      <border diagonalUp="0" diagonalDown="0" outline="0">
        <left style="thin">
          <color auto="1"/>
        </left>
        <right style="thin">
          <color auto="1"/>
        </right>
        <top/>
        <bottom/>
      </border>
    </dxf>
    <dxf>
      <font>
        <strike val="0"/>
        <outline val="0"/>
        <shadow val="0"/>
        <u val="none"/>
        <sz val="12"/>
        <name val="Arial"/>
        <family val="2"/>
        <scheme val="none"/>
      </font>
      <fill>
        <patternFill>
          <fgColor indexed="64"/>
          <bgColor theme="0"/>
        </patternFill>
      </fill>
    </dxf>
    <dxf>
      <font>
        <b val="0"/>
        <i val="0"/>
        <strike val="0"/>
        <condense val="0"/>
        <extend val="0"/>
        <outline val="0"/>
        <shadow val="0"/>
        <u val="none"/>
        <vertAlign val="baseline"/>
        <sz val="12"/>
        <color auto="1"/>
        <name val="Arial"/>
        <family val="2"/>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2"/>
        <color rgb="FF0070C0"/>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2"/>
        <color rgb="FF0070C0"/>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rgb="FF0070C0"/>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rgb="FF0070C0"/>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sz val="12"/>
        <name val="Arial"/>
        <family val="2"/>
        <scheme val="none"/>
      </font>
      <fill>
        <patternFill>
          <fgColor indexed="64"/>
          <bgColor theme="0"/>
        </patternFill>
      </fill>
      <border diagonalUp="0" diagonalDown="0" outline="0">
        <left style="thin">
          <color auto="1"/>
        </left>
        <right style="thin">
          <color auto="1"/>
        </right>
        <top style="thin">
          <color auto="1"/>
        </top>
        <bottom style="thin">
          <color auto="1"/>
        </bottom>
      </border>
    </dxf>
    <dxf>
      <font>
        <strike val="0"/>
        <outline val="0"/>
        <shadow val="0"/>
        <u val="none"/>
        <sz val="12"/>
        <name val="Arial"/>
        <family val="2"/>
        <scheme val="none"/>
      </font>
      <fill>
        <patternFill>
          <fgColor indexed="64"/>
          <bgColor theme="0"/>
        </patternFill>
      </fill>
      <border diagonalUp="0" diagonalDown="0" outline="0">
        <left/>
        <right style="thin">
          <color auto="1"/>
        </right>
        <top style="thin">
          <color auto="1"/>
        </top>
        <bottom style="thin">
          <color auto="1"/>
        </bottom>
      </border>
    </dxf>
    <dxf>
      <font>
        <b/>
        <i val="0"/>
        <strike val="0"/>
        <condense val="0"/>
        <extend val="0"/>
        <outline val="0"/>
        <shadow val="0"/>
        <u val="none"/>
        <vertAlign val="baseline"/>
        <sz val="12"/>
        <color theme="0"/>
        <name val="Arial"/>
        <family val="2"/>
        <scheme val="none"/>
      </font>
      <alignment horizontal="center" vertical="center" textRotation="0" wrapText="1" indent="0" justifyLastLine="0" shrinkToFit="0" readingOrder="0"/>
      <border diagonalUp="0" diagonalDown="0" outline="0">
        <left style="thin">
          <color auto="1"/>
        </left>
        <right style="thin">
          <color auto="1"/>
        </right>
        <top/>
        <bottom/>
      </border>
    </dxf>
    <dxf>
      <fill>
        <patternFill>
          <fgColor indexed="64"/>
          <bgColor theme="0"/>
        </patternFill>
      </fill>
    </dxf>
    <dxf>
      <fill>
        <patternFill>
          <fgColor indexed="64"/>
          <bgColor theme="0"/>
        </patternFill>
      </fill>
    </dxf>
    <dxf>
      <numFmt numFmtId="0" formatCode="General"/>
      <fill>
        <patternFill>
          <fgColor indexed="64"/>
          <bgColor theme="0"/>
        </patternFill>
      </fill>
    </dxf>
    <dxf>
      <fill>
        <patternFill>
          <fgColor indexed="64"/>
          <bgColor theme="0"/>
        </patternFill>
      </fill>
    </dxf>
    <dxf>
      <font>
        <b/>
        <i val="0"/>
        <strike val="0"/>
        <condense val="0"/>
        <extend val="0"/>
        <outline val="0"/>
        <shadow val="0"/>
        <u val="none"/>
        <vertAlign val="baseline"/>
        <sz val="12"/>
        <color theme="0"/>
        <name val="Arial"/>
        <family val="2"/>
        <scheme val="none"/>
      </font>
      <alignment horizontal="center" vertical="center" textRotation="0" wrapText="1" indent="0" justifyLastLine="0" shrinkToFit="0" readingOrder="0"/>
      <border diagonalUp="0" diagonalDown="0" outline="0">
        <left style="thin">
          <color auto="1"/>
        </left>
        <right style="thin">
          <color auto="1"/>
        </right>
        <top/>
        <bottom/>
      </border>
    </dxf>
    <dxf>
      <fill>
        <patternFill>
          <fgColor indexed="64"/>
          <bgColor theme="0"/>
        </patternFill>
      </fill>
    </dxf>
    <dxf>
      <font>
        <b val="0"/>
        <i val="0"/>
        <strike val="0"/>
        <condense val="0"/>
        <extend val="0"/>
        <outline val="0"/>
        <shadow val="0"/>
        <u val="none"/>
        <vertAlign val="baseline"/>
        <sz val="12"/>
        <color auto="1"/>
        <name val="Arial"/>
        <family val="2"/>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auto="1"/>
        <name val="Arial"/>
        <family val="2"/>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2"/>
        <color auto="1"/>
        <name val="Arial"/>
        <family val="2"/>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auto="1"/>
        <name val="Arial"/>
        <family val="2"/>
        <scheme val="none"/>
      </font>
      <fill>
        <patternFill patternType="none">
          <fgColor indexed="64"/>
          <bgColor theme="0"/>
        </patternFill>
      </fill>
      <alignment horizontal="center" vertical="center" textRotation="0" wrapText="1" indent="0" justifyLastLine="0" shrinkToFit="0" readingOrder="0"/>
      <border diagonalUp="0" diagonalDown="0" outline="0">
        <left/>
        <right style="thin">
          <color auto="1"/>
        </right>
        <top style="thin">
          <color auto="1"/>
        </top>
        <bottom style="thin">
          <color auto="1"/>
        </bottom>
      </border>
      <protection locked="0" hidden="0"/>
    </dxf>
    <dxf>
      <font>
        <b/>
        <i val="0"/>
        <strike val="0"/>
        <condense val="0"/>
        <extend val="0"/>
        <outline val="0"/>
        <shadow val="0"/>
        <u val="none"/>
        <vertAlign val="baseline"/>
        <sz val="12"/>
        <color theme="0"/>
        <name val="Arial"/>
        <family val="2"/>
        <scheme val="none"/>
      </font>
      <alignment horizontal="center" vertical="center" textRotation="0" wrapText="1" indent="0" justifyLastLine="0" shrinkToFit="0" readingOrder="0"/>
      <border diagonalUp="0" diagonalDown="0" outline="0">
        <left style="thin">
          <color auto="1"/>
        </left>
        <right style="thin">
          <color auto="1"/>
        </right>
        <top/>
        <bottom/>
      </border>
    </dxf>
    <dxf>
      <fill>
        <patternFill>
          <fgColor indexed="64"/>
          <bgColor theme="0"/>
        </patternFill>
      </fill>
    </dxf>
    <dxf>
      <font>
        <b val="0"/>
        <i val="0"/>
        <strike val="0"/>
        <condense val="0"/>
        <extend val="0"/>
        <outline val="0"/>
        <shadow val="0"/>
        <u val="none"/>
        <vertAlign val="baseline"/>
        <sz val="12"/>
        <color auto="1"/>
        <name val="Arial"/>
        <family val="2"/>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2"/>
        <color rgb="FF0070C0"/>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2"/>
        <color rgb="FF0070C0"/>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rgb="FF0070C0"/>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i val="0"/>
        <strike val="0"/>
        <condense val="0"/>
        <extend val="0"/>
        <outline val="0"/>
        <shadow val="0"/>
        <u val="none"/>
        <vertAlign val="baseline"/>
        <sz val="12"/>
        <color rgb="FF0070C0"/>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ill>
        <patternFill>
          <fgColor indexed="64"/>
          <bgColor theme="0"/>
        </patternFill>
      </fill>
      <border diagonalUp="0" diagonalDown="0" outline="0">
        <left style="thin">
          <color auto="1"/>
        </left>
        <right style="thin">
          <color auto="1"/>
        </right>
        <top style="thin">
          <color auto="1"/>
        </top>
        <bottom style="thin">
          <color auto="1"/>
        </bottom>
      </border>
    </dxf>
    <dxf>
      <fill>
        <patternFill>
          <fgColor indexed="64"/>
          <bgColor theme="0"/>
        </patternFill>
      </fill>
      <border diagonalUp="0" diagonalDown="0" outline="0">
        <left/>
        <right style="thin">
          <color auto="1"/>
        </right>
        <top style="thin">
          <color auto="1"/>
        </top>
        <bottom style="thin">
          <color auto="1"/>
        </bottom>
      </border>
    </dxf>
    <dxf>
      <font>
        <b/>
        <i val="0"/>
        <strike val="0"/>
        <condense val="0"/>
        <extend val="0"/>
        <outline val="0"/>
        <shadow val="0"/>
        <u val="none"/>
        <vertAlign val="baseline"/>
        <sz val="12"/>
        <color theme="0"/>
        <name val="Arial"/>
        <family val="2"/>
        <scheme val="none"/>
      </font>
      <alignment horizontal="center" vertical="center" textRotation="0" wrapText="1" indent="0" justifyLastLine="0" shrinkToFit="0" readingOrder="0"/>
      <border diagonalUp="0" diagonalDown="0" outline="0">
        <left style="thin">
          <color auto="1"/>
        </left>
        <right style="thin">
          <color auto="1"/>
        </right>
        <top/>
        <bottom/>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s>
  <tableStyles count="0" defaultTableStyle="TableStyleMedium2" defaultPivotStyle="PivotStyleLight16"/>
  <colors>
    <mruColors>
      <color rgb="FF3D5BCA"/>
      <color rgb="FF649B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526C37E-18D7-4535-91BC-DB99E42E9DB9}" name="Table1" displayName="Table1" ref="A3:I13" totalsRowShown="0" headerRowDxfId="43" dataDxfId="33" headerRowBorderDxfId="61" tableBorderDxfId="60" totalsRowBorderDxfId="59">
  <tableColumns count="9">
    <tableColumn id="1" xr3:uid="{7B3DE2D2-8617-43C3-8AEE-95C94C2273BC}" name="User Input 1: _x000a_Room Floor Area" dataDxfId="42"/>
    <tableColumn id="2" xr3:uid="{79D4AD59-25B6-4042-A9BB-E80B4C9A0A14}" name="Units _x000a_(input 1)" dataDxfId="41"/>
    <tableColumn id="3" xr3:uid="{EE72916C-502C-441D-B03F-120CC980612F}" name="User Input 2: _x000a_Window Number" dataDxfId="40"/>
    <tableColumn id="4" xr3:uid="{0DDE5394-3B4F-4129-B840-0014F49F5B8F}" name="User Input 3:_x000a_ Is window obstructed? (Yes or No) " dataDxfId="39"/>
    <tableColumn id="5" xr3:uid="{46657E3F-0F49-4993-A804-00042C789E1E}" name="User Input 4: Window Width or Swing-open distance" dataDxfId="38"/>
    <tableColumn id="6" xr3:uid="{359FDFDB-03F8-4579-A10D-2D4CBEBB4996}" name="Units_x000a_ (input 4)" dataDxfId="37"/>
    <tableColumn id="7" xr3:uid="{6287D94B-729D-445B-9BF7-2D148639274C}" name="User Input 5: _x000a_Window Height or Swing-open distance " dataDxfId="36"/>
    <tableColumn id="8" xr3:uid="{8D4C684B-0498-4B64-971F-979F2CDE7750}" name="Units (input 5)" dataDxfId="35"/>
    <tableColumn id="9" xr3:uid="{FF99CAA6-12C3-47B3-9A36-445F967EE62D}" name="Note" dataDxfId="34"/>
  </tableColumns>
  <tableStyleInfo name="TableStyleLight8" showFirstColumn="0" showLastColumn="0" showRowStripes="1" showColumnStripes="0"/>
  <extLst>
    <ext xmlns:x14="http://schemas.microsoft.com/office/spreadsheetml/2009/9/main" uri="{504A1905-F514-4f6f-8877-14C23A59335A}">
      <x14:table altText="Example Information to be entered by field inspector" altTextSummary="Example User inputs of the room and details on window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43F0A54-E78F-49B6-ACB5-9A58F040218F}" name="Table2" displayName="Table2" ref="A2:D12" totalsRowShown="0" headerRowDxfId="32" dataDxfId="27" headerRowBorderDxfId="58" tableBorderDxfId="57" totalsRowBorderDxfId="56">
  <tableColumns count="4">
    <tableColumn id="1" xr3:uid="{27172DE5-06C8-4FFF-8542-292E27EADD84}" name=" Window Number" dataDxfId="31">
      <calculatedColumnFormula>'Example datasheet'!C4</calculatedColumnFormula>
    </tableColumn>
    <tableColumn id="2" xr3:uid="{5E42A630-7468-4C82-B474-E3BE86B4FEDF}" name="Openable Window Area" dataDxfId="30">
      <calculatedColumnFormula>('Example datasheet'!E4/12)*('Example datasheet'!G4/12)</calculatedColumnFormula>
    </tableColumn>
    <tableColumn id="3" xr3:uid="{7C1D6BD8-AE35-4004-B044-783AAAB08E05}" name="Units" dataDxfId="29"/>
    <tableColumn id="4" xr3:uid="{D7B29B59-4FBA-4ECA-AE02-96229AAA21DE}" name="Note" dataDxfId="28"/>
  </tableColumns>
  <tableStyleInfo name="TableStyleLight8" showFirstColumn="0" showLastColumn="0" showRowStripes="1" showColumnStripes="0"/>
  <extLst>
    <ext xmlns:x14="http://schemas.microsoft.com/office/spreadsheetml/2009/9/main" uri="{504A1905-F514-4f6f-8877-14C23A59335A}">
      <x14:table altText="Example of calculated values based on raw datasheet" altTextSummary="Example table of openable window area based on information inut on first user input table"/>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6F0448A-FFCB-48FF-86FB-567919080404}" name="Table3" displayName="Table3" ref="A2:C4" totalsRowShown="0" headerRowDxfId="26" dataDxfId="22" headerRowBorderDxfId="55" tableBorderDxfId="54" totalsRowBorderDxfId="53">
  <tableColumns count="3">
    <tableColumn id="1" xr3:uid="{3612F800-4269-4A13-8FAF-171E1404CA04}" name="Output Parameter" dataDxfId="25"/>
    <tableColumn id="2" xr3:uid="{AAB043CA-3E25-4FF7-8207-79297E45A2E1}" name="Calculated Value" dataDxfId="24">
      <calculatedColumnFormula>SUM(Table2[Openable Window Area])</calculatedColumnFormula>
    </tableColumn>
    <tableColumn id="3" xr3:uid="{858F3C17-35AE-408A-A456-E29BED3BC9C9}" name="Units" dataDxfId="23"/>
  </tableColumns>
  <tableStyleInfo name="TableStyleLight8" showFirstColumn="0" showLastColumn="0" showRowStripes="1" showColumnStripes="0"/>
  <extLst>
    <ext xmlns:x14="http://schemas.microsoft.com/office/spreadsheetml/2009/9/main" uri="{504A1905-F514-4f6f-8877-14C23A59335A}">
      <x14:table altText="Example Estimated percentage of total openable window area to floor area" altTextSummary="Example Determination of value based on previous input"/>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C7CFAA8-F686-4042-B4C1-9326D7F3421E}" name="Table15" displayName="Table15" ref="A3:I13" totalsRowShown="0" headerRowDxfId="21" dataDxfId="11" headerRowBorderDxfId="52" tableBorderDxfId="51" totalsRowBorderDxfId="50">
  <tableColumns count="9">
    <tableColumn id="1" xr3:uid="{270E0DCE-A11A-4D96-B95C-CE4A2DC297B6}" name="User Input 1: _x000a_Room Floor Area" dataDxfId="20"/>
    <tableColumn id="2" xr3:uid="{C4E4E343-631F-477B-B221-D12FC89625B0}" name="Units _x000a_(input 1)" dataDxfId="19"/>
    <tableColumn id="3" xr3:uid="{8CB10135-39A2-4E88-A5C8-235F03A03819}" name="User Input 2: _x000a_Window Number" dataDxfId="18"/>
    <tableColumn id="4" xr3:uid="{ABAA739D-E695-4F81-B265-F06C8BD8226A}" name="User Input 3:_x000a_ Is window obstructed? (Yes or No) " dataDxfId="17"/>
    <tableColumn id="5" xr3:uid="{EDDF179E-C8E1-4EED-AA5D-763C8458C68E}" name="User Input 4: Window Width or Swing-open distance" dataDxfId="16"/>
    <tableColumn id="6" xr3:uid="{9C39BF69-5EB8-4FFC-B68F-CFE7ECF85A5E}" name="Units_x000a_ (input 4)" dataDxfId="15"/>
    <tableColumn id="7" xr3:uid="{E14F80FA-1B66-4FFD-8EAA-1D1FBA010DC5}" name="User Input 5: _x000a_Window Height or Swing-open distance " dataDxfId="14"/>
    <tableColumn id="8" xr3:uid="{E354DCAC-CD41-4EC9-A522-ABF0ED72D751}" name="Units (input 5)" dataDxfId="13"/>
    <tableColumn id="9" xr3:uid="{B736D2A9-9192-4AE0-B59D-FF4EDC904C4E}" name="Note" dataDxfId="12"/>
  </tableColumns>
  <tableStyleInfo name="TableStyleLight8" showFirstColumn="0" showLastColumn="0" showRowStripes="1" showColumnStripes="0"/>
  <extLst>
    <ext xmlns:x14="http://schemas.microsoft.com/office/spreadsheetml/2009/9/main" uri="{504A1905-F514-4f6f-8877-14C23A59335A}">
      <x14:table altText="Blank datasheet for Information to be entered by field inspector" altTextSummary="User inputs of the room and details on window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559C864-E107-4D90-AD25-487EFF3B472B}" name="Table27" displayName="Table27" ref="A2:D12" totalsRowShown="0" headerRowDxfId="10" dataDxfId="5" headerRowBorderDxfId="49" tableBorderDxfId="48" totalsRowBorderDxfId="47">
  <tableColumns count="4">
    <tableColumn id="1" xr3:uid="{31F29762-068C-4513-86BF-8CC93FD73200}" name=" Window Number" dataDxfId="9">
      <calculatedColumnFormula>'Blank datasheet'!C4</calculatedColumnFormula>
    </tableColumn>
    <tableColumn id="2" xr3:uid="{B5862AEA-72FF-40C1-BC8C-7AFFD7CAA744}" name="Openable Window Area" dataDxfId="8">
      <calculatedColumnFormula>('Blank datasheet'!E4/12)*('Blank datasheet'!G4/12)</calculatedColumnFormula>
    </tableColumn>
    <tableColumn id="3" xr3:uid="{E90EB172-7FB4-42D8-BF6C-BF1D8FD899FC}" name="Units" dataDxfId="7"/>
    <tableColumn id="4" xr3:uid="{7FC1F874-BBA6-4AD2-8FA3-B0DB801AB853}" name="Note" dataDxfId="6"/>
  </tableColumns>
  <tableStyleInfo name="TableStyleLight8" showFirstColumn="0" showLastColumn="0" showRowStripes="1" showColumnStripes="0"/>
  <extLst>
    <ext xmlns:x14="http://schemas.microsoft.com/office/spreadsheetml/2009/9/main" uri="{504A1905-F514-4f6f-8877-14C23A59335A}">
      <x14:table altText="Blank table of calculated values based on blank datasheet" altTextSummary="Table of openable window area based on information input on blank datasheet"/>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69B46C5-3249-4318-ACEF-510260CC7447}" name="Table38" displayName="Table38" ref="A2:C4" totalsRowShown="0" headerRowDxfId="4" dataDxfId="0" headerRowBorderDxfId="46" tableBorderDxfId="45" totalsRowBorderDxfId="44">
  <tableColumns count="3">
    <tableColumn id="1" xr3:uid="{D8497DB6-9DE9-4AC7-ABBC-CFB1818C1D8E}" name="Output Parameter" dataDxfId="3"/>
    <tableColumn id="2" xr3:uid="{956CAD61-2AB8-472B-9CE2-85546CD1500C}" name="Calculated Value" dataDxfId="2">
      <calculatedColumnFormula>SUM('Blank calculations'!B3:B12)</calculatedColumnFormula>
    </tableColumn>
    <tableColumn id="3" xr3:uid="{1D39D23F-6DBA-49F9-9BAD-206E8135BC0E}" name="Units" dataDxfId="1"/>
  </tableColumns>
  <tableStyleInfo name="TableStyleLight8" showFirstColumn="0" showLastColumn="0" showRowStripes="1" showColumnStripes="0"/>
  <extLst>
    <ext xmlns:x14="http://schemas.microsoft.com/office/spreadsheetml/2009/9/main" uri="{504A1905-F514-4f6f-8877-14C23A59335A}">
      <x14:table altText="Estimated percentage of total openable window area to floor area" altTextSummary="Determination of value based on user input"/>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ncbi.nlm.nih.gov/pmc/articles/PMC4734356/" TargetMode="External"/><Relationship Id="rId18" Type="http://schemas.openxmlformats.org/officeDocument/2006/relationships/hyperlink" Target="https://medium.com/@jjose_19945/how-to-quantify-the-ventilation-rate-of-an-indoor-space-using-a-cheap-co2-monitor-4d8b6d4dab44?source=friends_link&amp;sk=6cda52f5682a4a450a10691f07d1ad2c" TargetMode="External"/><Relationship Id="rId26" Type="http://schemas.openxmlformats.org/officeDocument/2006/relationships/hyperlink" Target="https://www.nejm.org/doi/full/10.1056/nejmc2004973" TargetMode="External"/><Relationship Id="rId39" Type="http://schemas.openxmlformats.org/officeDocument/2006/relationships/hyperlink" Target="https://covid19-projections.com/" TargetMode="External"/><Relationship Id="rId21" Type="http://schemas.openxmlformats.org/officeDocument/2006/relationships/hyperlink" Target="https://onlinelibrary.wiley.com/doi/full/10.1111/ina.12111" TargetMode="External"/><Relationship Id="rId34" Type="http://schemas.openxmlformats.org/officeDocument/2006/relationships/hyperlink" Target="https://www.medrxiv.org/content/10.1101/2020.06.26.20141085v1" TargetMode="External"/><Relationship Id="rId42" Type="http://schemas.openxmlformats.org/officeDocument/2006/relationships/hyperlink" Target="https://covid19-projections.com/" TargetMode="External"/><Relationship Id="rId7" Type="http://schemas.openxmlformats.org/officeDocument/2006/relationships/hyperlink" Target="https://www.medrxiv.org/content/10.1101/2020.06.01.20118984v1" TargetMode="External"/><Relationship Id="rId2" Type="http://schemas.openxmlformats.org/officeDocument/2006/relationships/hyperlink" Target="https://academic.oup.com/aje/article-abstract/107/5/421/58522" TargetMode="External"/><Relationship Id="rId16" Type="http://schemas.openxmlformats.org/officeDocument/2006/relationships/hyperlink" Target="http://coolvent.mit.edu/" TargetMode="External"/><Relationship Id="rId29" Type="http://schemas.openxmlformats.org/officeDocument/2006/relationships/hyperlink" Target="https://academic.oup.com/jid/advance-article/doi/10.1093/infdis/jiaa334/5856149" TargetMode="External"/><Relationship Id="rId1" Type="http://schemas.openxmlformats.org/officeDocument/2006/relationships/hyperlink" Target="https://www.medrxiv.org/content/10.1101/2020.06.15.20132027v1" TargetMode="External"/><Relationship Id="rId6" Type="http://schemas.openxmlformats.org/officeDocument/2006/relationships/hyperlink" Target="https://www.sciencedirect.com/science/article/pii/S0160412020312800" TargetMode="External"/><Relationship Id="rId11" Type="http://schemas.openxmlformats.org/officeDocument/2006/relationships/hyperlink" Target="https://www.healthline.com/health-news/certain-type-n95-mask-harm-covid19-spread" TargetMode="External"/><Relationship Id="rId24" Type="http://schemas.openxmlformats.org/officeDocument/2006/relationships/hyperlink" Target="https://www.ashrae.org/technical-resources/bookstore/standards-62-1-62-2" TargetMode="External"/><Relationship Id="rId32" Type="http://schemas.openxmlformats.org/officeDocument/2006/relationships/hyperlink" Target="https://www.sciencedirect.com/science/article/abs/pii/S1296207418305922?via%3Dihub" TargetMode="External"/><Relationship Id="rId37" Type="http://schemas.openxmlformats.org/officeDocument/2006/relationships/hyperlink" Target="https://www.descarteslabs.com/resources/covid-19-now" TargetMode="External"/><Relationship Id="rId40" Type="http://schemas.openxmlformats.org/officeDocument/2006/relationships/hyperlink" Target="https://covid.joinzoe.com/data" TargetMode="External"/><Relationship Id="rId45" Type="http://schemas.openxmlformats.org/officeDocument/2006/relationships/printerSettings" Target="../printerSettings/printerSettings1.bin"/><Relationship Id="rId5" Type="http://schemas.openxmlformats.org/officeDocument/2006/relationships/hyperlink" Target="https://www.medrxiv.org/content/10.1101/2020.06.15.20132027v1" TargetMode="External"/><Relationship Id="rId15" Type="http://schemas.openxmlformats.org/officeDocument/2006/relationships/hyperlink" Target="https://www.ncbi.nlm.nih.gov/pmc/articles/PMC4734356/" TargetMode="External"/><Relationship Id="rId23" Type="http://schemas.openxmlformats.org/officeDocument/2006/relationships/hyperlink" Target="https://onlinelibrary.wiley.com/doi/full/10.1111/ina.12272" TargetMode="External"/><Relationship Id="rId28" Type="http://schemas.openxmlformats.org/officeDocument/2006/relationships/hyperlink" Target="https://www.tandfonline.com/doi/full/10.1080/22221751.2020.1777906" TargetMode="External"/><Relationship Id="rId36" Type="http://schemas.openxmlformats.org/officeDocument/2006/relationships/hyperlink" Target="https://sites.google.com/compassfortcollins.org/coronavirusrisk/home" TargetMode="External"/><Relationship Id="rId10" Type="http://schemas.openxmlformats.org/officeDocument/2006/relationships/hyperlink" Target="https://pubmed.ncbi.nlm.nih.gov/24229526/" TargetMode="External"/><Relationship Id="rId19" Type="http://schemas.openxmlformats.org/officeDocument/2006/relationships/hyperlink" Target="https://www.sciencedirect.com/science/article/abs/pii/S1352231007008758" TargetMode="External"/><Relationship Id="rId31" Type="http://schemas.openxmlformats.org/officeDocument/2006/relationships/hyperlink" Target="https://www.sciencedirect.com/science/article/abs/pii/S1352231002001577" TargetMode="External"/><Relationship Id="rId44" Type="http://schemas.openxmlformats.org/officeDocument/2006/relationships/hyperlink" Target="https://twitter.com/jljcolorado/status/1275466006312304640" TargetMode="External"/><Relationship Id="rId4" Type="http://schemas.openxmlformats.org/officeDocument/2006/relationships/hyperlink" Target="https://www.medrxiv.org/content/10.1101/2020.06.01.20118984v1" TargetMode="External"/><Relationship Id="rId9" Type="http://schemas.openxmlformats.org/officeDocument/2006/relationships/hyperlink" Target="https://twitter.com/jljcolorado/status/1280935408398766080" TargetMode="External"/><Relationship Id="rId14" Type="http://schemas.openxmlformats.org/officeDocument/2006/relationships/hyperlink" Target="https://pubmed.ncbi.nlm.nih.gov/24229526/" TargetMode="External"/><Relationship Id="rId22" Type="http://schemas.openxmlformats.org/officeDocument/2006/relationships/hyperlink" Target="https://onlinelibrary.wiley.com/doi/full/10.1111/j.1600-0668.2012.00769.x" TargetMode="External"/><Relationship Id="rId27" Type="http://schemas.openxmlformats.org/officeDocument/2006/relationships/hyperlink" Target="https://www.medrxiv.org/content/10.1101/2020.04.13.20063784v1" TargetMode="External"/><Relationship Id="rId30" Type="http://schemas.openxmlformats.org/officeDocument/2006/relationships/hyperlink" Target="https://www.dhs.gov/science-and-technology/sars-airborne-calculator" TargetMode="External"/><Relationship Id="rId35" Type="http://schemas.openxmlformats.org/officeDocument/2006/relationships/hyperlink" Target="https://www.nafahq.org/understanding-merv-nafa-users-guide-to-ansi-ashrae-52-2/" TargetMode="External"/><Relationship Id="rId43" Type="http://schemas.openxmlformats.org/officeDocument/2006/relationships/hyperlink" Target="https://onlinelibrary.wiley.com/doi/full/10.1111/ina.12383" TargetMode="External"/><Relationship Id="rId8" Type="http://schemas.openxmlformats.org/officeDocument/2006/relationships/hyperlink" Target="https://www.epa.gov/expobox/exposure-factors-handbook-chapter-6" TargetMode="External"/><Relationship Id="rId3" Type="http://schemas.openxmlformats.org/officeDocument/2006/relationships/hyperlink" Target="https://www.sciencedirect.com/science/article/pii/S0160412020312800" TargetMode="External"/><Relationship Id="rId12" Type="http://schemas.openxmlformats.org/officeDocument/2006/relationships/hyperlink" Target="https://journals.plos.org/plospathogens/article?id=10.1371/journal.ppat.1003205" TargetMode="External"/><Relationship Id="rId17" Type="http://schemas.openxmlformats.org/officeDocument/2006/relationships/hyperlink" Target="https://www.amazon.com/dp/B07YY7BH2W/" TargetMode="External"/><Relationship Id="rId25" Type="http://schemas.openxmlformats.org/officeDocument/2006/relationships/hyperlink" Target="https://twitter.com/ShellyMBoulder/status/1276540833223675904" TargetMode="External"/><Relationship Id="rId33" Type="http://schemas.openxmlformats.org/officeDocument/2006/relationships/hyperlink" Target="https://tinyurl.com/portableaircleanertool" TargetMode="External"/><Relationship Id="rId38" Type="http://schemas.openxmlformats.org/officeDocument/2006/relationships/hyperlink" Target="https://covid19risk.biosci.gatech.edu/" TargetMode="External"/><Relationship Id="rId20" Type="http://schemas.openxmlformats.org/officeDocument/2006/relationships/hyperlink" Target="https://link.springer.com/article/10.1007/s00420-008-0301-9" TargetMode="External"/><Relationship Id="rId41" Type="http://schemas.openxmlformats.org/officeDocument/2006/relationships/hyperlink" Target="https://jamanetwork.com/journals/jamainternalmedicine/fullarticle/2768834"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
  <sheetViews>
    <sheetView tabSelected="1" workbookViewId="0">
      <selection activeCell="A4" sqref="A4"/>
    </sheetView>
  </sheetViews>
  <sheetFormatPr defaultColWidth="8.85546875" defaultRowHeight="15" x14ac:dyDescent="0.25"/>
  <cols>
    <col min="1" max="1" width="77.140625" customWidth="1"/>
  </cols>
  <sheetData>
    <row r="1" spans="1:15" ht="51" x14ac:dyDescent="0.25">
      <c r="A1" s="8" t="s">
        <v>7</v>
      </c>
      <c r="B1" s="2"/>
      <c r="C1" s="1"/>
      <c r="D1" s="1"/>
      <c r="E1" s="1"/>
      <c r="F1" s="1"/>
      <c r="G1" s="1"/>
      <c r="H1" s="1"/>
      <c r="I1" s="1"/>
      <c r="J1" s="1"/>
      <c r="K1" s="1"/>
      <c r="L1" s="1"/>
    </row>
    <row r="2" spans="1:15" s="4" customFormat="1" ht="105" x14ac:dyDescent="0.25">
      <c r="A2" s="9" t="s">
        <v>20</v>
      </c>
      <c r="B2" s="6"/>
      <c r="C2" s="6"/>
      <c r="D2" s="6"/>
      <c r="E2" s="6"/>
      <c r="F2" s="6"/>
      <c r="G2" s="6"/>
      <c r="H2" s="6"/>
      <c r="I2" s="6"/>
      <c r="J2" s="6"/>
      <c r="K2" s="6"/>
      <c r="L2" s="6"/>
      <c r="M2" s="7"/>
      <c r="N2" s="7"/>
      <c r="O2" s="7"/>
    </row>
    <row r="3" spans="1:15" ht="15.75" x14ac:dyDescent="0.25">
      <c r="A3" s="5"/>
    </row>
  </sheetData>
  <hyperlinks>
    <hyperlink ref="D12" r:id="rId1" display="https://www.medrxiv.org/content/10.1101/2020.06.15.20132027v1" xr:uid="{00000000-0004-0000-0000-000000000000}"/>
    <hyperlink ref="D13" r:id="rId2" display="https://academic.oup.com/aje/article-abstract/107/5/421/58522" xr:uid="{00000000-0004-0000-0000-000001000000}"/>
    <hyperlink ref="D14" r:id="rId3" display="https://www.sciencedirect.com/science/article/pii/S0160412020312800" xr:uid="{00000000-0004-0000-0000-000002000000}"/>
    <hyperlink ref="D15" r:id="rId4" display="https://www.medrxiv.org/content/10.1101/2020.06.01.20118984v1" xr:uid="{00000000-0004-0000-0000-000003000000}"/>
    <hyperlink ref="A19" location="Readme!A72" display="The most uncertain parameter is the quanta emission rates for SARS-CoV-2" xr:uid="{00000000-0004-0000-0000-000004000000}"/>
    <hyperlink ref="G21" r:id="rId5" display="https://www.medrxiv.org/content/10.1101/2020.06.15.20132027v1" xr:uid="{00000000-0004-0000-0000-000005000000}"/>
    <hyperlink ref="H25" r:id="rId6" display="Paper 1" xr:uid="{00000000-0004-0000-0000-000006000000}"/>
    <hyperlink ref="I25" r:id="rId7" display="Paper 2" xr:uid="{00000000-0004-0000-0000-000007000000}"/>
    <hyperlink ref="A49" location="Readme!A102" display="Inhalation (Breathing) Rates" xr:uid="{00000000-0004-0000-0000-000008000000}"/>
    <hyperlink ref="B53" r:id="rId8" display="https://www.epa.gov/expobox/exposure-factors-handbook-chapter-6" xr:uid="{00000000-0004-0000-0000-000009000000}"/>
    <hyperlink ref="A122" location="Readme!A174" display="Mask efficiencies in reducing virus emission (as they come out the nose and mouth of an infected person)" xr:uid="{00000000-0004-0000-0000-00000A000000}"/>
    <hyperlink ref="B123" r:id="rId9" display="Note that mask fit may be as important as the type of mask, see this video: https://twitter.com/jljcolorado/status/1280935408398766080" xr:uid="{00000000-0004-0000-0000-00000B000000}"/>
    <hyperlink ref="E125" r:id="rId10" display="https://pubmed.ncbi.nlm.nih.gov/24229526/" xr:uid="{00000000-0004-0000-0000-00000C000000}"/>
    <hyperlink ref="C129" r:id="rId11" display="See for example this article for a picture of that type of mask: https://www.healthline.com/health-news/certain-type-n95-mask-harm-covid19-spread" xr:uid="{00000000-0004-0000-0000-00000D000000}"/>
    <hyperlink ref="F131" r:id="rId12" display="https://journals.plos.org/plospathogens/article?id=10.1371/journal.ppat.1003205" xr:uid="{00000000-0004-0000-0000-00000E000000}"/>
    <hyperlink ref="C133" r:id="rId13" display="For face shields worn without a mask. This is a guess, since the one study available is for inhalation, not for emission. But it makes sense that efficiency would be low, due to limited inertia of exhaled particles under normal breathing or talking. From " xr:uid="{00000000-0004-0000-0000-00000F000000}"/>
    <hyperlink ref="A135" location="Readme!A188" display="Mask efficiencies in reducing virus inhalation by a susceptible person (for virus already in aerosol particles floating in the air) " xr:uid="{00000000-0004-0000-0000-000010000000}"/>
    <hyperlink ref="C137" r:id="rId14" display="Davies et al. (2013; https://pubmed.ncbi.nlm.nih.gov/24229526/) reported a filtration efficiency of 50% for homemade cloth masks that people put on themselves. After discussion w/ Linsey Marr, we &quot;discounted&quot; this to be conservative, given imperfect weari" xr:uid="{00000000-0004-0000-0000-000011000000}"/>
    <hyperlink ref="C139" r:id="rId15" display="For face shields worn without a mask, from https://www.ncbi.nlm.nih.gov/pmc/articles/PMC4734356/ https://www.youtube.com/watch?v=eGONzm3vduI Also note misconception that &quot;face shields protect from falling aerosols&quot;. Aerosols actually RISE around the human" xr:uid="{00000000-0004-0000-0000-000012000000}"/>
    <hyperlink ref="A141" location="Readme!A195" display="Building ventilation rates" xr:uid="{00000000-0004-0000-0000-000013000000}"/>
    <hyperlink ref="B144" r:id="rId16" display="An MIT calculator for natural ventilation (through cracks, windows etc.) can be downloaded here: http://coolvent.mit.edu/ " xr:uid="{00000000-0004-0000-0000-000014000000}"/>
    <hyperlink ref="B145" r:id="rId17" display="This can be measured approximately for a given space with a fast (few minutes response) CO2 meter such as this one" xr:uid="{00000000-0004-0000-0000-000015000000}"/>
    <hyperlink ref="C146" r:id="rId18" display="See this post which explains how to do it with some graphs: https://medium.com/@jjose_19945/how-to-quantify-the-ventilation-rate-of-an-indoor-space-using-a-cheap-co2-monitor-4d8b6d4dab44?source=friends_link&amp;sk=6cda52f5682a4a450a10691f07d1ad2c" xr:uid="{00000000-0004-0000-0000-000016000000}"/>
    <hyperlink ref="D157" r:id="rId19" display="https://www.sciencedirect.com/science/article/abs/pii/S1352231007008758 " xr:uid="{00000000-0004-0000-0000-000017000000}"/>
    <hyperlink ref="D158" r:id="rId20" display="https://link.springer.com/article/10.1007/s00420-008-0301-9 " xr:uid="{00000000-0004-0000-0000-000018000000}"/>
    <hyperlink ref="D159" r:id="rId21" display="https://onlinelibrary.wiley.com/doi/full/10.1111/ina.12111 " xr:uid="{00000000-0004-0000-0000-000019000000}"/>
    <hyperlink ref="D160" r:id="rId22" display="https://onlinelibrary.wiley.com/doi/full/10.1111/j.1600-0668.2012.00769.x " xr:uid="{00000000-0004-0000-0000-00001A000000}"/>
    <hyperlink ref="D161" r:id="rId23" display="https://onlinelibrary.wiley.com/doi/full/10.1111/ina.12272" xr:uid="{00000000-0004-0000-0000-00001B000000}"/>
    <hyperlink ref="D162" r:id="rId24" display="https://www.ashrae.org/technical-resources/bookstore/standards-62-1-62-2" xr:uid="{00000000-0004-0000-0000-00001C000000}"/>
    <hyperlink ref="D164" r:id="rId25" display="reasonable first estimate (if you can't measure or get hard data from facilities folks) (Link)" xr:uid="{00000000-0004-0000-0000-00001D000000}"/>
    <hyperlink ref="A250" location="Readme!A256" display="Decay rate of the virus infectivity in aerosols (indoors and outdoors)" xr:uid="{00000000-0004-0000-0000-00001E000000}"/>
    <hyperlink ref="C253" r:id="rId26" display="https://www.nejm.org/doi/full/10.1056/nejmc2004973" xr:uid="{00000000-0004-0000-0000-00001F000000}"/>
    <hyperlink ref="C254" r:id="rId27" display="https://www.medrxiv.org/content/10.1101/2020.04.13.20063784v1   (lower confidence in this result due to lack of replicates)" xr:uid="{00000000-0004-0000-0000-000020000000}"/>
    <hyperlink ref="C255" r:id="rId28" display="https://www.tandfonline.com/doi/full/10.1080/22221751.2020.1777906" xr:uid="{00000000-0004-0000-0000-000021000000}"/>
    <hyperlink ref="C256" r:id="rId29" display="https://academic.oup.com/jid/advance-article/doi/10.1093/infdis/jiaa334/5856149" xr:uid="{00000000-0004-0000-0000-000022000000}"/>
    <hyperlink ref="D257" r:id="rId30" display="Online estimator based on above (includes UV = 0, which is what should be used in most indoor spaces)" xr:uid="{00000000-0004-0000-0000-000023000000}"/>
    <hyperlink ref="A277" location="Readme!A283" display="Deposition of virus-containing aerosol to surfaces" xr:uid="{00000000-0004-0000-0000-000024000000}"/>
    <hyperlink ref="C280" r:id="rId31" display="https://www.sciencedirect.com/science/article/abs/pii/S1352231002001577" xr:uid="{00000000-0004-0000-0000-000025000000}"/>
    <hyperlink ref="C281" r:id="rId32" display="https://www.sciencedirect.com/science/article/abs/pii/S1296207418305922?via%3Dihub" xr:uid="{00000000-0004-0000-0000-000026000000}"/>
    <hyperlink ref="A283" location="Readme!A289" display="Virus removal rate of other control measures" xr:uid="{00000000-0004-0000-0000-000027000000}"/>
    <hyperlink ref="B292" r:id="rId33" display="A more elaborate calculator for HEPA filters can be found here: https://tinyurl.com/portableaircleanertool " xr:uid="{00000000-0004-0000-0000-000028000000}"/>
    <hyperlink ref="C295" r:id="rId34" display="For air that is recirculated through an HVAC system, there are also particle losses. We know since virus RNA has been found in the surfaces of HVAC system, and also from basic aerosol dynamics and losses in tubing. This will happen even if there is no fil" xr:uid="{00000000-0004-0000-0000-000029000000}"/>
    <hyperlink ref="C304" r:id="rId35" display="- Table of filter efficiency from https://www.nafahq.org/understanding-merv-nafa-users-guide-to-ansi-ashrae-52-2/ We are not sure the particle size that contains more virus, but suspect it is 1-10 um mostly, based on our read of the literature. Therefore " xr:uid="{00000000-0004-0000-0000-00002A000000}"/>
    <hyperlink ref="A327" location="Readme!A301" display="Disease prevalence in your area - Probability of someone being infected in a given region and time period" xr:uid="{00000000-0004-0000-0000-00002B000000}"/>
    <hyperlink ref="C330" r:id="rId36" display="https://sites.google.com/compassfortcollins.org/coronavirusrisk/home" xr:uid="{00000000-0004-0000-0000-00002C000000}"/>
    <hyperlink ref="C331" r:id="rId37" display="https://www.descarteslabs.com/resources/covid-19-now" xr:uid="{00000000-0004-0000-0000-00002D000000}"/>
    <hyperlink ref="C332" r:id="rId38" display="https://covid19risk.biosci.gatech.edu/" xr:uid="{00000000-0004-0000-0000-00002E000000}"/>
    <hyperlink ref="C335" r:id="rId39" display="https://covid19-projections.com/" xr:uid="{00000000-0004-0000-0000-00002F000000}"/>
    <hyperlink ref="C336" r:id="rId40" display="For the UK, you can get estimates from here: https://covid.joinzoe.com/data" xr:uid="{00000000-0004-0000-0000-000030000000}"/>
    <hyperlink ref="A349" location="Readme!A323" display="Fraction of inmune people" xr:uid="{00000000-0004-0000-0000-000031000000}"/>
    <hyperlink ref="B351" r:id="rId41" display="It can be estimated from studies such as this one: https://jamanetwork.com/journals/jamainternalmedicine/fullarticle/2768834 " xr:uid="{00000000-0004-0000-0000-000032000000}"/>
    <hyperlink ref="B352" r:id="rId42" display="You can estimate this number for US States and many countries using the total number of ever infected at: https://covid19-projections.com/" xr:uid="{00000000-0004-0000-0000-000033000000}"/>
    <hyperlink ref="A355" location="Readme!A329" display="CO2 Emission Rates" xr:uid="{00000000-0004-0000-0000-000034000000}"/>
    <hyperlink ref="A357" r:id="rId43" display="The method and tables are from Persily and de Jonge (2017)" xr:uid="{00000000-0004-0000-0000-000035000000}"/>
    <hyperlink ref="C399" r:id="rId44" display="Made public through Twitter" xr:uid="{00000000-0004-0000-0000-000036000000}"/>
  </hyperlinks>
  <pageMargins left="0.7" right="0.7" top="0.75" bottom="0.75" header="0.3" footer="0.3"/>
  <pageSetup orientation="portrait" horizontalDpi="1200" verticalDpi="1200" r:id="rId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763E9-3453-437A-A023-B342B3D970A0}">
  <dimension ref="A1:I13"/>
  <sheetViews>
    <sheetView workbookViewId="0">
      <selection activeCell="G4" sqref="G4:G10"/>
    </sheetView>
  </sheetViews>
  <sheetFormatPr defaultRowHeight="15" x14ac:dyDescent="0.25"/>
  <cols>
    <col min="1" max="1" width="22.140625" customWidth="1"/>
    <col min="2" max="2" width="14" bestFit="1" customWidth="1"/>
    <col min="3" max="3" width="21.42578125" customWidth="1"/>
    <col min="4" max="4" width="28.28515625" customWidth="1"/>
    <col min="5" max="5" width="26.5703125" customWidth="1"/>
    <col min="6" max="6" width="11.42578125" customWidth="1"/>
    <col min="7" max="7" width="26.7109375" customWidth="1"/>
    <col min="8" max="8" width="11.140625" customWidth="1"/>
    <col min="9" max="9" width="96.85546875" customWidth="1"/>
  </cols>
  <sheetData>
    <row r="1" spans="1:9" ht="15.75" x14ac:dyDescent="0.25">
      <c r="A1" s="11" t="s">
        <v>35</v>
      </c>
      <c r="B1" s="11"/>
      <c r="C1" s="3"/>
      <c r="D1" s="3"/>
      <c r="F1" s="3"/>
      <c r="I1" s="3"/>
    </row>
    <row r="2" spans="1:9" ht="15.75" x14ac:dyDescent="0.25">
      <c r="A2" s="12" t="s">
        <v>2</v>
      </c>
      <c r="B2" s="36" t="s">
        <v>4</v>
      </c>
      <c r="C2" s="12" t="s">
        <v>3</v>
      </c>
      <c r="D2" s="36">
        <v>44217</v>
      </c>
      <c r="E2" s="12" t="s">
        <v>12</v>
      </c>
      <c r="F2" s="37">
        <v>101</v>
      </c>
      <c r="I2" s="3"/>
    </row>
    <row r="3" spans="1:9" s="29" customFormat="1" ht="47.25" x14ac:dyDescent="0.25">
      <c r="A3" s="26" t="s">
        <v>21</v>
      </c>
      <c r="B3" s="27" t="s">
        <v>24</v>
      </c>
      <c r="C3" s="27" t="s">
        <v>22</v>
      </c>
      <c r="D3" s="27" t="s">
        <v>23</v>
      </c>
      <c r="E3" s="27" t="s">
        <v>33</v>
      </c>
      <c r="F3" s="27" t="s">
        <v>25</v>
      </c>
      <c r="G3" s="27" t="s">
        <v>34</v>
      </c>
      <c r="H3" s="27" t="s">
        <v>26</v>
      </c>
      <c r="I3" s="28" t="s">
        <v>1</v>
      </c>
    </row>
    <row r="4" spans="1:9" s="32" customFormat="1" ht="45" x14ac:dyDescent="0.25">
      <c r="A4" s="38">
        <v>960</v>
      </c>
      <c r="B4" s="14" t="s">
        <v>6</v>
      </c>
      <c r="C4" s="39">
        <v>1</v>
      </c>
      <c r="D4" s="39" t="s">
        <v>9</v>
      </c>
      <c r="E4" s="39">
        <v>36</v>
      </c>
      <c r="F4" s="14" t="s">
        <v>8</v>
      </c>
      <c r="G4" s="39">
        <v>34</v>
      </c>
      <c r="H4" s="14" t="s">
        <v>8</v>
      </c>
      <c r="I4" s="31" t="s">
        <v>13</v>
      </c>
    </row>
    <row r="5" spans="1:9" s="32" customFormat="1" ht="45" x14ac:dyDescent="0.25">
      <c r="A5" s="33" t="s">
        <v>27</v>
      </c>
      <c r="B5" s="33" t="s">
        <v>27</v>
      </c>
      <c r="C5" s="39">
        <v>2</v>
      </c>
      <c r="D5" s="39" t="s">
        <v>9</v>
      </c>
      <c r="E5" s="39">
        <v>36</v>
      </c>
      <c r="F5" s="14" t="s">
        <v>8</v>
      </c>
      <c r="G5" s="39">
        <v>33</v>
      </c>
      <c r="H5" s="14" t="s">
        <v>8</v>
      </c>
      <c r="I5" s="31" t="s">
        <v>13</v>
      </c>
    </row>
    <row r="6" spans="1:9" s="32" customFormat="1" ht="45" x14ac:dyDescent="0.25">
      <c r="A6" s="35" t="s">
        <v>27</v>
      </c>
      <c r="B6" s="35" t="s">
        <v>27</v>
      </c>
      <c r="C6" s="39">
        <v>3</v>
      </c>
      <c r="D6" s="39" t="s">
        <v>9</v>
      </c>
      <c r="E6" s="39">
        <v>36</v>
      </c>
      <c r="F6" s="14" t="s">
        <v>8</v>
      </c>
      <c r="G6" s="39">
        <v>32</v>
      </c>
      <c r="H6" s="14" t="s">
        <v>8</v>
      </c>
      <c r="I6" s="31" t="s">
        <v>13</v>
      </c>
    </row>
    <row r="7" spans="1:9" s="32" customFormat="1" ht="45" x14ac:dyDescent="0.25">
      <c r="A7" s="33" t="s">
        <v>27</v>
      </c>
      <c r="B7" s="33" t="s">
        <v>27</v>
      </c>
      <c r="C7" s="39">
        <v>4</v>
      </c>
      <c r="D7" s="39" t="s">
        <v>9</v>
      </c>
      <c r="E7" s="39">
        <v>36</v>
      </c>
      <c r="F7" s="14" t="s">
        <v>8</v>
      </c>
      <c r="G7" s="39">
        <v>33</v>
      </c>
      <c r="H7" s="14" t="s">
        <v>8</v>
      </c>
      <c r="I7" s="31" t="s">
        <v>13</v>
      </c>
    </row>
    <row r="8" spans="1:9" s="32" customFormat="1" ht="45" x14ac:dyDescent="0.25">
      <c r="A8" s="35" t="s">
        <v>27</v>
      </c>
      <c r="B8" s="35" t="s">
        <v>27</v>
      </c>
      <c r="C8" s="39">
        <v>5</v>
      </c>
      <c r="D8" s="39" t="s">
        <v>9</v>
      </c>
      <c r="E8" s="39">
        <v>36</v>
      </c>
      <c r="F8" s="14" t="s">
        <v>8</v>
      </c>
      <c r="G8" s="39">
        <v>34</v>
      </c>
      <c r="H8" s="14" t="s">
        <v>8</v>
      </c>
      <c r="I8" s="31" t="s">
        <v>13</v>
      </c>
    </row>
    <row r="9" spans="1:9" s="32" customFormat="1" ht="45" x14ac:dyDescent="0.25">
      <c r="A9" s="33" t="s">
        <v>27</v>
      </c>
      <c r="B9" s="33" t="s">
        <v>27</v>
      </c>
      <c r="C9" s="39">
        <v>6</v>
      </c>
      <c r="D9" s="39" t="s">
        <v>9</v>
      </c>
      <c r="E9" s="39">
        <v>36</v>
      </c>
      <c r="F9" s="14" t="s">
        <v>8</v>
      </c>
      <c r="G9" s="39">
        <v>34</v>
      </c>
      <c r="H9" s="14" t="s">
        <v>8</v>
      </c>
      <c r="I9" s="31" t="s">
        <v>13</v>
      </c>
    </row>
    <row r="10" spans="1:9" s="32" customFormat="1" ht="45" x14ac:dyDescent="0.25">
      <c r="A10" s="35" t="s">
        <v>27</v>
      </c>
      <c r="B10" s="35" t="s">
        <v>27</v>
      </c>
      <c r="C10" s="39">
        <v>7</v>
      </c>
      <c r="D10" s="39" t="s">
        <v>10</v>
      </c>
      <c r="E10" s="39">
        <v>0</v>
      </c>
      <c r="F10" s="14" t="s">
        <v>8</v>
      </c>
      <c r="G10" s="39">
        <v>0</v>
      </c>
      <c r="H10" s="14" t="s">
        <v>8</v>
      </c>
      <c r="I10" s="31" t="s">
        <v>13</v>
      </c>
    </row>
    <row r="11" spans="1:9" s="32" customFormat="1" ht="45" x14ac:dyDescent="0.25">
      <c r="A11" s="33" t="s">
        <v>27</v>
      </c>
      <c r="B11" s="33" t="s">
        <v>27</v>
      </c>
      <c r="C11" s="34"/>
      <c r="D11" s="19"/>
      <c r="E11" s="19"/>
      <c r="F11" s="14" t="s">
        <v>8</v>
      </c>
      <c r="G11" s="19"/>
      <c r="H11" s="14" t="s">
        <v>8</v>
      </c>
      <c r="I11" s="31" t="s">
        <v>13</v>
      </c>
    </row>
    <row r="12" spans="1:9" s="32" customFormat="1" ht="45" x14ac:dyDescent="0.25">
      <c r="A12" s="35" t="s">
        <v>27</v>
      </c>
      <c r="B12" s="35" t="s">
        <v>27</v>
      </c>
      <c r="C12" s="34"/>
      <c r="D12" s="19"/>
      <c r="E12" s="19"/>
      <c r="F12" s="14" t="s">
        <v>8</v>
      </c>
      <c r="G12" s="19"/>
      <c r="H12" s="14" t="s">
        <v>8</v>
      </c>
      <c r="I12" s="31" t="s">
        <v>13</v>
      </c>
    </row>
    <row r="13" spans="1:9" s="32" customFormat="1" ht="45" x14ac:dyDescent="0.25">
      <c r="A13" s="33" t="s">
        <v>27</v>
      </c>
      <c r="B13" s="33" t="s">
        <v>27</v>
      </c>
      <c r="C13" s="34"/>
      <c r="D13" s="19"/>
      <c r="E13" s="19"/>
      <c r="F13" s="20" t="s">
        <v>8</v>
      </c>
      <c r="G13" s="19"/>
      <c r="H13" s="20" t="s">
        <v>8</v>
      </c>
      <c r="I13" s="24" t="s">
        <v>13</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DBE6E-1E82-464C-B5E9-B02F150F5EA2}">
  <dimension ref="A1:D12"/>
  <sheetViews>
    <sheetView workbookViewId="0">
      <selection activeCell="B6" sqref="B6"/>
    </sheetView>
  </sheetViews>
  <sheetFormatPr defaultRowHeight="15" x14ac:dyDescent="0.25"/>
  <cols>
    <col min="1" max="1" width="21.85546875" style="16" customWidth="1"/>
    <col min="2" max="2" width="28.7109375" style="16" customWidth="1"/>
    <col min="3" max="3" width="11.85546875" customWidth="1"/>
    <col min="4" max="4" width="71.7109375" customWidth="1"/>
  </cols>
  <sheetData>
    <row r="1" spans="1:4" ht="20.25" customHeight="1" x14ac:dyDescent="0.25">
      <c r="A1" s="10" t="s">
        <v>31</v>
      </c>
      <c r="B1" s="10"/>
      <c r="C1" s="3"/>
    </row>
    <row r="2" spans="1:4" s="13" customFormat="1" ht="15.75" x14ac:dyDescent="0.25">
      <c r="A2" s="26" t="s">
        <v>14</v>
      </c>
      <c r="B2" s="27" t="s">
        <v>15</v>
      </c>
      <c r="C2" s="27" t="s">
        <v>0</v>
      </c>
      <c r="D2" s="28" t="s">
        <v>1</v>
      </c>
    </row>
    <row r="3" spans="1:4" ht="30.75" x14ac:dyDescent="0.25">
      <c r="A3" s="40">
        <f>'Example datasheet'!C4</f>
        <v>1</v>
      </c>
      <c r="B3" s="41">
        <f>('Example datasheet'!E4/12)*('Example datasheet'!G4/12)</f>
        <v>8.5</v>
      </c>
      <c r="C3" s="14" t="s">
        <v>6</v>
      </c>
      <c r="D3" s="31" t="s">
        <v>11</v>
      </c>
    </row>
    <row r="4" spans="1:4" s="15" customFormat="1" ht="30.75" x14ac:dyDescent="0.25">
      <c r="A4" s="40">
        <f>'Example datasheet'!C5</f>
        <v>2</v>
      </c>
      <c r="B4" s="41">
        <f>('Example datasheet'!E5/12)*('Example datasheet'!G5/12)</f>
        <v>8.25</v>
      </c>
      <c r="C4" s="14" t="s">
        <v>6</v>
      </c>
      <c r="D4" s="31" t="s">
        <v>11</v>
      </c>
    </row>
    <row r="5" spans="1:4" ht="30.75" x14ac:dyDescent="0.25">
      <c r="A5" s="40">
        <f>'Example datasheet'!C6</f>
        <v>3</v>
      </c>
      <c r="B5" s="41">
        <f>('Example datasheet'!E6/12)*('Example datasheet'!G6/12)</f>
        <v>8</v>
      </c>
      <c r="C5" s="14" t="s">
        <v>6</v>
      </c>
      <c r="D5" s="31" t="s">
        <v>11</v>
      </c>
    </row>
    <row r="6" spans="1:4" s="15" customFormat="1" ht="30.75" x14ac:dyDescent="0.25">
      <c r="A6" s="40">
        <f>'Example datasheet'!C7</f>
        <v>4</v>
      </c>
      <c r="B6" s="41">
        <f>('Example datasheet'!E7/12)*('Example datasheet'!G7/12)</f>
        <v>8.25</v>
      </c>
      <c r="C6" s="14" t="s">
        <v>6</v>
      </c>
      <c r="D6" s="31" t="s">
        <v>11</v>
      </c>
    </row>
    <row r="7" spans="1:4" ht="30.75" x14ac:dyDescent="0.25">
      <c r="A7" s="40">
        <f>'Example datasheet'!C8</f>
        <v>5</v>
      </c>
      <c r="B7" s="41">
        <f>('Example datasheet'!E8/12)*('Example datasheet'!G8/12)</f>
        <v>8.5</v>
      </c>
      <c r="C7" s="14" t="s">
        <v>6</v>
      </c>
      <c r="D7" s="31" t="s">
        <v>11</v>
      </c>
    </row>
    <row r="8" spans="1:4" s="15" customFormat="1" ht="30.75" x14ac:dyDescent="0.25">
      <c r="A8" s="40">
        <f>'Example datasheet'!C9</f>
        <v>6</v>
      </c>
      <c r="B8" s="41">
        <f>('Example datasheet'!E9/12)*('Example datasheet'!G9/12)</f>
        <v>8.5</v>
      </c>
      <c r="C8" s="14" t="s">
        <v>6</v>
      </c>
      <c r="D8" s="31" t="s">
        <v>11</v>
      </c>
    </row>
    <row r="9" spans="1:4" ht="30.75" x14ac:dyDescent="0.25">
      <c r="A9" s="40">
        <f>'Example datasheet'!C10</f>
        <v>7</v>
      </c>
      <c r="B9" s="41">
        <f>('Example datasheet'!E10/12)*('Example datasheet'!G10/12)</f>
        <v>0</v>
      </c>
      <c r="C9" s="14" t="s">
        <v>6</v>
      </c>
      <c r="D9" s="31" t="s">
        <v>11</v>
      </c>
    </row>
    <row r="10" spans="1:4" s="15" customFormat="1" ht="30.75" x14ac:dyDescent="0.25">
      <c r="A10" s="40">
        <f>'Example datasheet'!C11</f>
        <v>0</v>
      </c>
      <c r="B10" s="41">
        <f>('Example datasheet'!E11/12)*('Example datasheet'!G11/12)</f>
        <v>0</v>
      </c>
      <c r="C10" s="14" t="s">
        <v>6</v>
      </c>
      <c r="D10" s="31" t="s">
        <v>11</v>
      </c>
    </row>
    <row r="11" spans="1:4" ht="30.75" x14ac:dyDescent="0.25">
      <c r="A11" s="40">
        <f>'Example datasheet'!C12</f>
        <v>0</v>
      </c>
      <c r="B11" s="41">
        <f>('Example datasheet'!E12/12)*('Example datasheet'!G12/12)</f>
        <v>0</v>
      </c>
      <c r="C11" s="14" t="s">
        <v>6</v>
      </c>
      <c r="D11" s="31" t="s">
        <v>11</v>
      </c>
    </row>
    <row r="12" spans="1:4" s="15" customFormat="1" ht="30.75" x14ac:dyDescent="0.25">
      <c r="A12" s="40">
        <f>'Example datasheet'!C13</f>
        <v>0</v>
      </c>
      <c r="B12" s="41">
        <f>('Example datasheet'!E13/12)*('Example datasheet'!G13/12)</f>
        <v>0</v>
      </c>
      <c r="C12" s="20" t="s">
        <v>6</v>
      </c>
      <c r="D12" s="24" t="s">
        <v>11</v>
      </c>
    </row>
  </sheetData>
  <sheetProtection algorithmName="SHA-512" hashValue="n2GzjO8ou1naYVWojoivEwr9wPzGUyYZsy5QFf5t+zYEcqPm1Ruosj9H4fwuVuGk3BciXkZIWN5GrerIzKIdEw==" saltValue="+mldS5sYn09m4IJvO2fshg==" spinCount="100000" sheet="1" objects="1" scenarios="1"/>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47099-737E-4312-86C0-9A3CBE0E623C}">
  <dimension ref="A1:C5"/>
  <sheetViews>
    <sheetView workbookViewId="0">
      <selection activeCell="B3" sqref="B3"/>
    </sheetView>
  </sheetViews>
  <sheetFormatPr defaultRowHeight="15" x14ac:dyDescent="0.2"/>
  <cols>
    <col min="1" max="1" width="38.28515625" style="21" customWidth="1"/>
    <col min="2" max="2" width="22.7109375" style="21" customWidth="1"/>
    <col min="3" max="3" width="11.85546875" style="21" customWidth="1"/>
    <col min="4" max="16384" width="9.140625" style="21"/>
  </cols>
  <sheetData>
    <row r="1" spans="1:3" ht="20.25" customHeight="1" x14ac:dyDescent="0.2">
      <c r="A1" s="11" t="s">
        <v>28</v>
      </c>
      <c r="B1" s="11"/>
      <c r="C1" s="3"/>
    </row>
    <row r="2" spans="1:3" s="22" customFormat="1" ht="15.75" x14ac:dyDescent="0.25">
      <c r="A2" s="26" t="s">
        <v>16</v>
      </c>
      <c r="B2" s="27" t="s">
        <v>17</v>
      </c>
      <c r="C2" s="28" t="s">
        <v>0</v>
      </c>
    </row>
    <row r="3" spans="1:3" ht="30" x14ac:dyDescent="0.2">
      <c r="A3" s="42" t="s">
        <v>18</v>
      </c>
      <c r="B3" s="43">
        <f>SUM(Table2[Openable Window Area])</f>
        <v>50</v>
      </c>
      <c r="C3" s="31" t="s">
        <v>6</v>
      </c>
    </row>
    <row r="4" spans="1:3" ht="30" x14ac:dyDescent="0.2">
      <c r="A4" s="44" t="s">
        <v>19</v>
      </c>
      <c r="B4" s="23">
        <f>B3/Table1[[#This Row],[User Input 1: 
Room Floor Area]]</f>
        <v>5.2083333333333336E-2</v>
      </c>
      <c r="C4" s="24" t="s">
        <v>5</v>
      </c>
    </row>
    <row r="5" spans="1:3" ht="123.75" x14ac:dyDescent="0.2">
      <c r="A5" s="25" t="s">
        <v>29</v>
      </c>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B14BE-6E80-40FC-84B8-6BA6ACC062B6}">
  <dimension ref="A1:I13"/>
  <sheetViews>
    <sheetView workbookViewId="0">
      <selection activeCell="D9" sqref="D9"/>
    </sheetView>
  </sheetViews>
  <sheetFormatPr defaultRowHeight="15" x14ac:dyDescent="0.2"/>
  <cols>
    <col min="1" max="1" width="22.140625" style="21" customWidth="1"/>
    <col min="2" max="2" width="14" style="21" bestFit="1" customWidth="1"/>
    <col min="3" max="3" width="21.42578125" style="21" customWidth="1"/>
    <col min="4" max="4" width="28.28515625" style="21" customWidth="1"/>
    <col min="5" max="5" width="26.5703125" style="21" customWidth="1"/>
    <col min="6" max="6" width="11.42578125" style="21" customWidth="1"/>
    <col min="7" max="7" width="26.7109375" style="21" customWidth="1"/>
    <col min="8" max="8" width="11.140625" style="21" customWidth="1"/>
    <col min="9" max="9" width="96.85546875" style="21" customWidth="1"/>
    <col min="10" max="16384" width="9.140625" style="21"/>
  </cols>
  <sheetData>
    <row r="1" spans="1:9" ht="15.75" x14ac:dyDescent="0.2">
      <c r="A1" s="11" t="s">
        <v>36</v>
      </c>
      <c r="B1" s="11"/>
      <c r="C1" s="3"/>
      <c r="D1" s="3"/>
      <c r="F1" s="3"/>
      <c r="I1" s="3"/>
    </row>
    <row r="2" spans="1:9" ht="15.75" x14ac:dyDescent="0.2">
      <c r="A2" s="12" t="s">
        <v>2</v>
      </c>
      <c r="B2" s="17"/>
      <c r="C2" s="12" t="s">
        <v>3</v>
      </c>
      <c r="D2" s="17"/>
      <c r="E2" s="12" t="s">
        <v>12</v>
      </c>
      <c r="F2" s="18"/>
      <c r="I2" s="3"/>
    </row>
    <row r="3" spans="1:9" s="22" customFormat="1" ht="47.25" x14ac:dyDescent="0.25">
      <c r="A3" s="26" t="s">
        <v>21</v>
      </c>
      <c r="B3" s="27" t="s">
        <v>24</v>
      </c>
      <c r="C3" s="27" t="s">
        <v>22</v>
      </c>
      <c r="D3" s="27" t="s">
        <v>23</v>
      </c>
      <c r="E3" s="27" t="s">
        <v>33</v>
      </c>
      <c r="F3" s="27" t="s">
        <v>25</v>
      </c>
      <c r="G3" s="27" t="s">
        <v>34</v>
      </c>
      <c r="H3" s="27" t="s">
        <v>26</v>
      </c>
      <c r="I3" s="28" t="s">
        <v>1</v>
      </c>
    </row>
    <row r="4" spans="1:9" s="46" customFormat="1" ht="45" x14ac:dyDescent="0.2">
      <c r="A4" s="30"/>
      <c r="B4" s="45" t="s">
        <v>30</v>
      </c>
      <c r="C4" s="19"/>
      <c r="D4" s="19"/>
      <c r="E4" s="19"/>
      <c r="F4" s="14" t="s">
        <v>8</v>
      </c>
      <c r="G4" s="19"/>
      <c r="H4" s="14" t="s">
        <v>8</v>
      </c>
      <c r="I4" s="31" t="s">
        <v>13</v>
      </c>
    </row>
    <row r="5" spans="1:9" s="46" customFormat="1" ht="45" x14ac:dyDescent="0.2">
      <c r="A5" s="47" t="s">
        <v>27</v>
      </c>
      <c r="B5" s="47" t="s">
        <v>27</v>
      </c>
      <c r="C5" s="19"/>
      <c r="D5" s="19"/>
      <c r="E5" s="19"/>
      <c r="F5" s="14" t="s">
        <v>8</v>
      </c>
      <c r="G5" s="19"/>
      <c r="H5" s="14" t="s">
        <v>8</v>
      </c>
      <c r="I5" s="31" t="s">
        <v>13</v>
      </c>
    </row>
    <row r="6" spans="1:9" s="46" customFormat="1" ht="45" x14ac:dyDescent="0.2">
      <c r="A6" s="48" t="s">
        <v>27</v>
      </c>
      <c r="B6" s="48" t="s">
        <v>27</v>
      </c>
      <c r="C6" s="19"/>
      <c r="D6" s="19"/>
      <c r="E6" s="19"/>
      <c r="F6" s="14" t="s">
        <v>8</v>
      </c>
      <c r="G6" s="19"/>
      <c r="H6" s="14" t="s">
        <v>8</v>
      </c>
      <c r="I6" s="31" t="s">
        <v>13</v>
      </c>
    </row>
    <row r="7" spans="1:9" s="46" customFormat="1" ht="45" x14ac:dyDescent="0.2">
      <c r="A7" s="47" t="s">
        <v>27</v>
      </c>
      <c r="B7" s="47" t="s">
        <v>27</v>
      </c>
      <c r="C7" s="19"/>
      <c r="D7" s="19"/>
      <c r="E7" s="19"/>
      <c r="F7" s="14" t="s">
        <v>8</v>
      </c>
      <c r="G7" s="19"/>
      <c r="H7" s="14" t="s">
        <v>8</v>
      </c>
      <c r="I7" s="31" t="s">
        <v>13</v>
      </c>
    </row>
    <row r="8" spans="1:9" s="46" customFormat="1" ht="45" x14ac:dyDescent="0.2">
      <c r="A8" s="48" t="s">
        <v>27</v>
      </c>
      <c r="B8" s="48" t="s">
        <v>27</v>
      </c>
      <c r="C8" s="19"/>
      <c r="D8" s="19"/>
      <c r="E8" s="19"/>
      <c r="F8" s="14" t="s">
        <v>8</v>
      </c>
      <c r="G8" s="19"/>
      <c r="H8" s="14" t="s">
        <v>8</v>
      </c>
      <c r="I8" s="31" t="s">
        <v>13</v>
      </c>
    </row>
    <row r="9" spans="1:9" s="46" customFormat="1" ht="45" x14ac:dyDescent="0.2">
      <c r="A9" s="47" t="s">
        <v>27</v>
      </c>
      <c r="B9" s="47" t="s">
        <v>27</v>
      </c>
      <c r="C9" s="19"/>
      <c r="D9" s="19"/>
      <c r="E9" s="19"/>
      <c r="F9" s="14" t="s">
        <v>8</v>
      </c>
      <c r="G9" s="19"/>
      <c r="H9" s="14" t="s">
        <v>8</v>
      </c>
      <c r="I9" s="31" t="s">
        <v>13</v>
      </c>
    </row>
    <row r="10" spans="1:9" s="46" customFormat="1" ht="45" x14ac:dyDescent="0.2">
      <c r="A10" s="48" t="s">
        <v>27</v>
      </c>
      <c r="B10" s="48" t="s">
        <v>27</v>
      </c>
      <c r="C10" s="19"/>
      <c r="D10" s="19"/>
      <c r="E10" s="19"/>
      <c r="F10" s="14" t="s">
        <v>8</v>
      </c>
      <c r="G10" s="19"/>
      <c r="H10" s="14" t="s">
        <v>8</v>
      </c>
      <c r="I10" s="31" t="s">
        <v>13</v>
      </c>
    </row>
    <row r="11" spans="1:9" s="46" customFormat="1" ht="45" x14ac:dyDescent="0.2">
      <c r="A11" s="47" t="s">
        <v>27</v>
      </c>
      <c r="B11" s="47" t="s">
        <v>27</v>
      </c>
      <c r="C11" s="34"/>
      <c r="D11" s="19"/>
      <c r="E11" s="19"/>
      <c r="F11" s="14" t="s">
        <v>8</v>
      </c>
      <c r="G11" s="19"/>
      <c r="H11" s="14" t="s">
        <v>8</v>
      </c>
      <c r="I11" s="31" t="s">
        <v>13</v>
      </c>
    </row>
    <row r="12" spans="1:9" s="46" customFormat="1" ht="45" x14ac:dyDescent="0.2">
      <c r="A12" s="48" t="s">
        <v>27</v>
      </c>
      <c r="B12" s="48" t="s">
        <v>27</v>
      </c>
      <c r="C12" s="34"/>
      <c r="D12" s="19"/>
      <c r="E12" s="19"/>
      <c r="F12" s="14" t="s">
        <v>8</v>
      </c>
      <c r="G12" s="19"/>
      <c r="H12" s="14" t="s">
        <v>8</v>
      </c>
      <c r="I12" s="31" t="s">
        <v>13</v>
      </c>
    </row>
    <row r="13" spans="1:9" s="46" customFormat="1" ht="45" x14ac:dyDescent="0.2">
      <c r="A13" s="47" t="s">
        <v>27</v>
      </c>
      <c r="B13" s="47" t="s">
        <v>27</v>
      </c>
      <c r="C13" s="34"/>
      <c r="D13" s="19"/>
      <c r="E13" s="19"/>
      <c r="F13" s="20" t="s">
        <v>8</v>
      </c>
      <c r="G13" s="19"/>
      <c r="H13" s="20" t="s">
        <v>8</v>
      </c>
      <c r="I13" s="24" t="s">
        <v>13</v>
      </c>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A9C37-2B82-49AB-A803-6B4134079EBF}">
  <dimension ref="A1:D12"/>
  <sheetViews>
    <sheetView workbookViewId="0">
      <selection activeCell="D6" sqref="D6"/>
    </sheetView>
  </sheetViews>
  <sheetFormatPr defaultRowHeight="15" x14ac:dyDescent="0.25"/>
  <cols>
    <col min="1" max="1" width="21.85546875" style="16" customWidth="1"/>
    <col min="2" max="2" width="28.7109375" style="16" customWidth="1"/>
    <col min="3" max="3" width="11.85546875" customWidth="1"/>
    <col min="4" max="4" width="71.7109375" customWidth="1"/>
  </cols>
  <sheetData>
    <row r="1" spans="1:4" ht="20.25" customHeight="1" x14ac:dyDescent="0.25">
      <c r="A1" s="10" t="s">
        <v>32</v>
      </c>
      <c r="B1" s="10"/>
      <c r="C1" s="3"/>
    </row>
    <row r="2" spans="1:4" s="13" customFormat="1" ht="15.75" x14ac:dyDescent="0.25">
      <c r="A2" s="26" t="s">
        <v>14</v>
      </c>
      <c r="B2" s="27" t="s">
        <v>15</v>
      </c>
      <c r="C2" s="27" t="s">
        <v>0</v>
      </c>
      <c r="D2" s="28" t="s">
        <v>1</v>
      </c>
    </row>
    <row r="3" spans="1:4" ht="30.75" x14ac:dyDescent="0.25">
      <c r="A3" s="40">
        <f>'Blank datasheet'!C4</f>
        <v>0</v>
      </c>
      <c r="B3" s="41">
        <f>('Blank datasheet'!E4/12)*('Blank datasheet'!G4/12)</f>
        <v>0</v>
      </c>
      <c r="C3" s="14" t="s">
        <v>6</v>
      </c>
      <c r="D3" s="31" t="s">
        <v>11</v>
      </c>
    </row>
    <row r="4" spans="1:4" s="15" customFormat="1" ht="30.75" x14ac:dyDescent="0.25">
      <c r="A4" s="40">
        <f>'Blank datasheet'!C5</f>
        <v>0</v>
      </c>
      <c r="B4" s="41">
        <f>('Blank datasheet'!E5/12)*('Blank datasheet'!G5/12)</f>
        <v>0</v>
      </c>
      <c r="C4" s="14" t="s">
        <v>6</v>
      </c>
      <c r="D4" s="31" t="s">
        <v>11</v>
      </c>
    </row>
    <row r="5" spans="1:4" ht="30.75" x14ac:dyDescent="0.25">
      <c r="A5" s="40">
        <f>'Blank datasheet'!C6</f>
        <v>0</v>
      </c>
      <c r="B5" s="41">
        <f>('Blank datasheet'!E6/12)*('Blank datasheet'!G6/12)</f>
        <v>0</v>
      </c>
      <c r="C5" s="14" t="s">
        <v>6</v>
      </c>
      <c r="D5" s="31" t="s">
        <v>11</v>
      </c>
    </row>
    <row r="6" spans="1:4" s="15" customFormat="1" ht="30.75" x14ac:dyDescent="0.25">
      <c r="A6" s="40">
        <f>'Blank datasheet'!C7</f>
        <v>0</v>
      </c>
      <c r="B6" s="41">
        <f>('Blank datasheet'!E7/12)*('Blank datasheet'!G7/12)</f>
        <v>0</v>
      </c>
      <c r="C6" s="14" t="s">
        <v>6</v>
      </c>
      <c r="D6" s="31" t="s">
        <v>11</v>
      </c>
    </row>
    <row r="7" spans="1:4" ht="30.75" x14ac:dyDescent="0.25">
      <c r="A7" s="40">
        <f>'Blank datasheet'!C8</f>
        <v>0</v>
      </c>
      <c r="B7" s="41">
        <f>('Blank datasheet'!E8/12)*('Blank datasheet'!G8/12)</f>
        <v>0</v>
      </c>
      <c r="C7" s="14" t="s">
        <v>6</v>
      </c>
      <c r="D7" s="31" t="s">
        <v>11</v>
      </c>
    </row>
    <row r="8" spans="1:4" s="15" customFormat="1" ht="30.75" x14ac:dyDescent="0.25">
      <c r="A8" s="40">
        <f>'Blank datasheet'!C9</f>
        <v>0</v>
      </c>
      <c r="B8" s="41">
        <f>('Blank datasheet'!E9/12)*('Blank datasheet'!G9/12)</f>
        <v>0</v>
      </c>
      <c r="C8" s="14" t="s">
        <v>6</v>
      </c>
      <c r="D8" s="31" t="s">
        <v>11</v>
      </c>
    </row>
    <row r="9" spans="1:4" ht="30.75" x14ac:dyDescent="0.25">
      <c r="A9" s="40">
        <f>'Blank datasheet'!C10</f>
        <v>0</v>
      </c>
      <c r="B9" s="41">
        <f>('Blank datasheet'!E10/12)*('Blank datasheet'!G10/12)</f>
        <v>0</v>
      </c>
      <c r="C9" s="14" t="s">
        <v>6</v>
      </c>
      <c r="D9" s="31" t="s">
        <v>11</v>
      </c>
    </row>
    <row r="10" spans="1:4" s="15" customFormat="1" ht="30.75" x14ac:dyDescent="0.25">
      <c r="A10" s="40">
        <f>'Blank datasheet'!C11</f>
        <v>0</v>
      </c>
      <c r="B10" s="41">
        <f>('Blank datasheet'!E11/12)*('Blank datasheet'!G11/12)</f>
        <v>0</v>
      </c>
      <c r="C10" s="14" t="s">
        <v>6</v>
      </c>
      <c r="D10" s="31" t="s">
        <v>11</v>
      </c>
    </row>
    <row r="11" spans="1:4" ht="30.75" x14ac:dyDescent="0.25">
      <c r="A11" s="40">
        <f>'Blank datasheet'!C12</f>
        <v>0</v>
      </c>
      <c r="B11" s="41">
        <f>('Blank datasheet'!E12/12)*('Blank datasheet'!G12/12)</f>
        <v>0</v>
      </c>
      <c r="C11" s="14" t="s">
        <v>6</v>
      </c>
      <c r="D11" s="31" t="s">
        <v>11</v>
      </c>
    </row>
    <row r="12" spans="1:4" s="15" customFormat="1" ht="30.75" x14ac:dyDescent="0.25">
      <c r="A12" s="49">
        <f>'Blank datasheet'!C13</f>
        <v>0</v>
      </c>
      <c r="B12" s="50">
        <f>('Blank datasheet'!E13/12)*('Blank datasheet'!G13/12)</f>
        <v>0</v>
      </c>
      <c r="C12" s="20" t="s">
        <v>6</v>
      </c>
      <c r="D12" s="24" t="s">
        <v>11</v>
      </c>
    </row>
  </sheetData>
  <sheetProtection algorithmName="SHA-512" hashValue="d2nxkUdbhsRn5QPwNqU3HGAKhGYT+mdUS8gbJWpp8BV+vuRgxHfocNZmOGnMUFtKYDEwACqHi7uJfxVhcuDWFg==" saltValue="KXfbzGW7r3omXOJz4w19Xw==" spinCount="100000" sheet="1" objects="1" scenarios="1"/>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7A379-A996-4FA5-BC8B-6ABE79D430C8}">
  <dimension ref="A1:C5"/>
  <sheetViews>
    <sheetView workbookViewId="0">
      <selection activeCell="C5" sqref="C5"/>
    </sheetView>
  </sheetViews>
  <sheetFormatPr defaultRowHeight="15" x14ac:dyDescent="0.2"/>
  <cols>
    <col min="1" max="1" width="38.28515625" style="21" customWidth="1"/>
    <col min="2" max="2" width="22.7109375" style="21" customWidth="1"/>
    <col min="3" max="3" width="11.85546875" style="21" customWidth="1"/>
    <col min="4" max="16384" width="9.140625" style="21"/>
  </cols>
  <sheetData>
    <row r="1" spans="1:3" ht="20.25" customHeight="1" x14ac:dyDescent="0.2">
      <c r="A1" s="11" t="s">
        <v>28</v>
      </c>
      <c r="B1" s="11"/>
      <c r="C1" s="3"/>
    </row>
    <row r="2" spans="1:3" s="22" customFormat="1" ht="15.75" x14ac:dyDescent="0.25">
      <c r="A2" s="26" t="s">
        <v>16</v>
      </c>
      <c r="B2" s="27" t="s">
        <v>17</v>
      </c>
      <c r="C2" s="28" t="s">
        <v>0</v>
      </c>
    </row>
    <row r="3" spans="1:3" ht="30" x14ac:dyDescent="0.2">
      <c r="A3" s="42" t="s">
        <v>18</v>
      </c>
      <c r="B3" s="43">
        <f>SUM('Blank calculations'!B3:B12)</f>
        <v>0</v>
      </c>
      <c r="C3" s="31" t="s">
        <v>6</v>
      </c>
    </row>
    <row r="4" spans="1:3" ht="30" x14ac:dyDescent="0.2">
      <c r="A4" s="44" t="s">
        <v>19</v>
      </c>
      <c r="B4" s="23">
        <f>SUM('Blank calculations'!B4:B13)</f>
        <v>0</v>
      </c>
      <c r="C4" s="24" t="s">
        <v>5</v>
      </c>
    </row>
    <row r="5" spans="1:3" ht="123.75" x14ac:dyDescent="0.2">
      <c r="A5" s="25" t="s">
        <v>29</v>
      </c>
    </row>
  </sheetData>
  <sheetProtection algorithmName="SHA-512" hashValue="i7eHx/nqkrCpwAE8hNIkbFK8WoTaBa+AewcIyi93/4Gy/UjRb6kR8uKcahnVo7a1wCtQloYPrn+mH1Ls/3IAgg==" saltValue="3Of7chGGam1M7WC3l3yZCg==" spinCount="100000" sheet="1" objects="1" scenarios="1"/>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ews_x0020_Highlight xmlns="a48324c4-7d20-48d3-8188-32763737222b">false</News_x0020_Highlight>
    <off2d280d04f435e8ad65f64297220d7 xmlns="a48324c4-7d20-48d3-8188-32763737222b">
      <Terms xmlns="http://schemas.microsoft.com/office/infopath/2007/PartnerControls"/>
    </off2d280d04f435e8ad65f64297220d7>
    <Health_x0020_Alert xmlns="a48324c4-7d20-48d3-8188-32763737222b">false</Health_x0020_Alert>
    <TaxCatchAll xmlns="a48324c4-7d20-48d3-8188-32763737222b">
      <Value>241</Value>
      <Value>290</Value>
      <Value>288</Value>
      <Value>230</Value>
      <Value>489</Value>
      <Value>191</Value>
      <Value>124</Value>
      <Value>115</Value>
      <Value>114</Value>
      <Value>97</Value>
    </TaxCatchAll>
    <kcdf3820fa7642e8be4bb4902ce9671f xmlns="a48324c4-7d20-48d3-8188-32763737222b">
      <Terms xmlns="http://schemas.microsoft.com/office/infopath/2007/PartnerControls"/>
    </kcdf3820fa7642e8be4bb4902ce9671f>
    <bb1a85d7c91c4659b60f056ef7672151 xmlns="a48324c4-7d20-48d3-8188-32763737222b">
      <Terms xmlns="http://schemas.microsoft.com/office/infopath/2007/PartnerControls"/>
    </bb1a85d7c91c4659b60f056ef7672151>
    <e703b7d8b6284097bcc8d89d108ab72a xmlns="a48324c4-7d20-48d3-8188-32763737222b">
      <Terms xmlns="http://schemas.microsoft.com/office/infopath/2007/PartnerControls"/>
    </e703b7d8b6284097bcc8d89d108ab72a>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CDPH Document" ma:contentTypeID="0x0101002CC577673628EB48993F371F1850BF7D00AFAD7B5E30FFC34FAA00DF25AFC8C7F9" ma:contentTypeVersion="1" ma:contentTypeDescription="Create a new document." ma:contentTypeScope="" ma:versionID="18cff7e2506630752521c365be877538">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74cda8d68a469f7aac180c2f7451b3c1"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2:News_x0020_Highlight" minOccurs="0"/>
                <xsd:element ref="ns2:Health_x0020_Alert"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20"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1"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9a0f6eb7-bd68-4f59-97bd-9114eeb6b724" ma:termSetId="40e4449d-bf1d-4e80-8478-ecfbe04b300f"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9a0f6eb7-bd68-4f59-97bd-9114eeb6b724" ma:termSetId="32858045-b290-4c1a-9313-e286e63cb67e"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9a0f6eb7-bd68-4f59-97bd-9114eeb6b724" ma:termSetId="9545d098-3c3e-443d-a3cc-3f9ced564b10"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29;#English (United States)|8f67e8f0-30aa-4f55-b6ce-e3163530a2da" ma:fieldId="{e703b7d8-b628-4097-bcc8-d89d108ab72a}" ma:sspId="9a0f6eb7-bd68-4f59-97bd-9114eeb6b724" ma:termSetId="79a7d6ea-e7a5-4c3f-abf7-0b82a0b1b7b8" ma:anchorId="00000000-0000-0000-0000-000000000000" ma:open="false" ma:isKeyword="false">
      <xsd:complexType>
        <xsd:sequence>
          <xsd:element ref="pc:Terms" minOccurs="0" maxOccurs="1"/>
        </xsd:sequence>
      </xsd:complexType>
    </xsd:element>
    <xsd:element name="News_x0020_Highlight" ma:index="18" nillable="true" ma:displayName="News Highlight" ma:description="If checked, this page will be displayed in news highlight section " ma:internalName="News_x0020_Highlight">
      <xsd:simpleType>
        <xsd:restriction base="dms:Boolean"/>
      </xsd:simpleType>
    </xsd:element>
    <xsd:element name="Health_x0020_Alert" ma:index="19" nillable="true" ma:displayName="Health Alert" ma:description="If checked, this page will be displayed in health alert section" ma:internalName="Health_x0020_Alert">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398249-A4B5-4C9D-8D06-D9BD3BD0BD80}">
  <ds:schemaRefs>
    <ds:schemaRef ds:uri="http://schemas.microsoft.com/office/2006/documentManagement/types"/>
    <ds:schemaRef ds:uri="http://schemas.microsoft.com/office/infopath/2007/PartnerControls"/>
    <ds:schemaRef ds:uri="http://purl.org/dc/dcmitype/"/>
    <ds:schemaRef ds:uri="http://purl.org/dc/terms/"/>
    <ds:schemaRef ds:uri="http://purl.org/dc/elements/1.1/"/>
    <ds:schemaRef ds:uri="http://schemas.openxmlformats.org/package/2006/metadata/core-properties"/>
    <ds:schemaRef ds:uri="91a4285b-d41e-41c2-a803-11546f61b96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730CF360-973B-4F44-B3DA-9635D4A1A684}"/>
</file>

<file path=customXml/itemProps3.xml><?xml version="1.0" encoding="utf-8"?>
<ds:datastoreItem xmlns:ds="http://schemas.openxmlformats.org/officeDocument/2006/customXml" ds:itemID="{ACD31AFF-ADFC-46E8-B1D5-2236A0B729B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Disclaimer</vt:lpstr>
      <vt:lpstr>Example datasheet</vt:lpstr>
      <vt:lpstr>Example calculations</vt:lpstr>
      <vt:lpstr>Example outputs-total win area</vt:lpstr>
      <vt:lpstr>Blank datasheet</vt:lpstr>
      <vt:lpstr>Blank calculations</vt:lpstr>
      <vt:lpstr>Blank outputs-total win 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Datasheet for estimating openable window areas - EI Units</dc:title>
  <dc:creator>CDPH</dc:creator>
  <cp:lastModifiedBy>Adams, Rachel@CDPH</cp:lastModifiedBy>
  <cp:lastPrinted>2020-06-12T22:22:24Z</cp:lastPrinted>
  <dcterms:created xsi:type="dcterms:W3CDTF">2019-07-16T20:39:31Z</dcterms:created>
  <dcterms:modified xsi:type="dcterms:W3CDTF">2021-05-05T20:31:51Z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0x0101002CC577673628EB48993F371F1850BF7D00AFAD7B5E30FFC34FAA00DF25AFC8C7F9</vt:lpwstr>
  </property>
  <property fmtid="{D5CDD505-2E9C-101B-9397-08002B2CF9AE}" pid="3" name="Order">
    <vt:r8>90100</vt:r8>
  </property>
  <property fmtid="{D5CDD505-2E9C-101B-9397-08002B2CF9AE}" pid="4" name="xd_ProgID">
    <vt:lpwstr/>
  </property>
  <property fmtid="{D5CDD505-2E9C-101B-9397-08002B2CF9AE}" pid="5" name="_CopySource">
    <vt:lpwstr>https://my.cdph.ca.gov/sites/ehlb/IAQ/Shared Documents/SARS-CoV-2/Interactive model with scenario analysis result-R1-071520.xlsx</vt:lpwstr>
  </property>
  <property fmtid="{D5CDD505-2E9C-101B-9397-08002B2CF9AE}" pid="6" name="TemplateUrl">
    <vt:lpwstr/>
  </property>
  <property fmtid="{D5CDD505-2E9C-101B-9397-08002B2CF9AE}" pid="8" name="Topic">
    <vt:lpwstr/>
  </property>
  <property fmtid="{D5CDD505-2E9C-101B-9397-08002B2CF9AE}" pid="9" name="CDPH Audience">
    <vt:lpwstr/>
  </property>
  <property fmtid="{D5CDD505-2E9C-101B-9397-08002B2CF9AE}" pid="10" name="Program">
    <vt:lpwstr/>
  </property>
</Properties>
</file>